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ELATIHAN PEMINATAN\"/>
    </mc:Choice>
  </mc:AlternateContent>
  <bookViews>
    <workbookView xWindow="0" yWindow="0" windowWidth="5625" windowHeight="6720" tabRatio="822" activeTab="3"/>
  </bookViews>
  <sheets>
    <sheet name="PETUNJUK" sheetId="1" r:id="rId1"/>
    <sheet name="INPUT DATA" sheetId="2" r:id="rId2"/>
    <sheet name="TABULASI" sheetId="13" r:id="rId3"/>
    <sheet name="PROFIL INDIVIDU" sheetId="11" r:id="rId4"/>
    <sheet name="Sheet3" sheetId="4" state="hidden" r:id="rId5"/>
    <sheet name="Teknologi dan Rekayasa" sheetId="5" state="hidden" r:id="rId6"/>
    <sheet name="Informasi dan Komunikasi" sheetId="6" state="hidden" r:id="rId7"/>
    <sheet name="Kesehatan" sheetId="7" state="hidden" r:id="rId8"/>
    <sheet name="Agro" sheetId="8" state="hidden" r:id="rId9"/>
    <sheet name="Bispar" sheetId="9" state="hidden" r:id="rId10"/>
    <sheet name="Seni" sheetId="10" state="hidden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3" l="1"/>
  <c r="B10" i="13"/>
  <c r="B11" i="13"/>
  <c r="A11" i="13" s="1"/>
  <c r="B12" i="13"/>
  <c r="B13" i="13"/>
  <c r="A13" i="13" s="1"/>
  <c r="B14" i="13"/>
  <c r="A14" i="13" s="1"/>
  <c r="B15" i="13"/>
  <c r="A15" i="13" s="1"/>
  <c r="B16" i="13"/>
  <c r="B17" i="13"/>
  <c r="A17" i="13" s="1"/>
  <c r="B18" i="13"/>
  <c r="A18" i="13" s="1"/>
  <c r="B19" i="13"/>
  <c r="A19" i="13" s="1"/>
  <c r="B20" i="13"/>
  <c r="B21" i="13"/>
  <c r="A21" i="13" s="1"/>
  <c r="B22" i="13"/>
  <c r="A22" i="13" s="1"/>
  <c r="B23" i="13"/>
  <c r="A23" i="13" s="1"/>
  <c r="B24" i="13"/>
  <c r="B25" i="13"/>
  <c r="A25" i="13" s="1"/>
  <c r="B26" i="13"/>
  <c r="A26" i="13" s="1"/>
  <c r="B27" i="13"/>
  <c r="A27" i="13" s="1"/>
  <c r="B28" i="13"/>
  <c r="B29" i="13"/>
  <c r="A29" i="13" s="1"/>
  <c r="B30" i="13"/>
  <c r="A30" i="13" s="1"/>
  <c r="B31" i="13"/>
  <c r="A31" i="13" s="1"/>
  <c r="B32" i="13"/>
  <c r="B33" i="13"/>
  <c r="A33" i="13" s="1"/>
  <c r="B34" i="13"/>
  <c r="A34" i="13" s="1"/>
  <c r="A12" i="13"/>
  <c r="A16" i="13"/>
  <c r="A20" i="13"/>
  <c r="A24" i="13"/>
  <c r="A28" i="13"/>
  <c r="A32" i="1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10" i="2"/>
  <c r="B11" i="2" s="1"/>
  <c r="B12" i="2" s="1"/>
  <c r="C31" i="13" l="1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8" i="13"/>
  <c r="B8" i="13"/>
  <c r="A8" i="13" s="1"/>
  <c r="A9" i="13" s="1"/>
  <c r="A10" i="13" s="1"/>
  <c r="EB11" i="2" l="1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B59" i="2"/>
  <c r="EC59" i="2"/>
  <c r="ED59" i="2"/>
  <c r="EE59" i="2"/>
  <c r="EF59" i="2"/>
  <c r="EG59" i="2"/>
  <c r="EH59" i="2"/>
  <c r="EI59" i="2"/>
  <c r="EJ59" i="2"/>
  <c r="EK59" i="2"/>
  <c r="EL59" i="2"/>
  <c r="EM59" i="2"/>
  <c r="EN59" i="2"/>
  <c r="EO59" i="2"/>
  <c r="DM11" i="2"/>
  <c r="D9" i="13" s="1"/>
  <c r="DN11" i="2"/>
  <c r="E9" i="13" s="1"/>
  <c r="AD9" i="13" s="1"/>
  <c r="DO11" i="2"/>
  <c r="F9" i="13" s="1"/>
  <c r="AE9" i="13" s="1"/>
  <c r="DP11" i="2"/>
  <c r="G9" i="13" s="1"/>
  <c r="AF9" i="13" s="1"/>
  <c r="DQ11" i="2"/>
  <c r="H9" i="13" s="1"/>
  <c r="DR11" i="2"/>
  <c r="I9" i="13" s="1"/>
  <c r="AH9" i="13" s="1"/>
  <c r="DS11" i="2"/>
  <c r="J9" i="13" s="1"/>
  <c r="AI9" i="13" s="1"/>
  <c r="DT11" i="2"/>
  <c r="K9" i="13" s="1"/>
  <c r="AJ9" i="13" s="1"/>
  <c r="DU11" i="2"/>
  <c r="L9" i="13" s="1"/>
  <c r="AK9" i="13" s="1"/>
  <c r="DV11" i="2"/>
  <c r="M9" i="13" s="1"/>
  <c r="DW11" i="2"/>
  <c r="N9" i="13" s="1"/>
  <c r="AM9" i="13" s="1"/>
  <c r="DX11" i="2"/>
  <c r="O9" i="13" s="1"/>
  <c r="AN9" i="13" s="1"/>
  <c r="DY11" i="2"/>
  <c r="P9" i="13" s="1"/>
  <c r="AO9" i="13" s="1"/>
  <c r="DZ11" i="2"/>
  <c r="Q9" i="13" s="1"/>
  <c r="AP9" i="13" s="1"/>
  <c r="DM12" i="2"/>
  <c r="D10" i="13" s="1"/>
  <c r="DN12" i="2"/>
  <c r="E10" i="13" s="1"/>
  <c r="AD10" i="13" s="1"/>
  <c r="DO12" i="2"/>
  <c r="F10" i="13" s="1"/>
  <c r="AE10" i="13" s="1"/>
  <c r="DP12" i="2"/>
  <c r="G10" i="13" s="1"/>
  <c r="AF10" i="13" s="1"/>
  <c r="DQ12" i="2"/>
  <c r="H10" i="13" s="1"/>
  <c r="DR12" i="2"/>
  <c r="I10" i="13" s="1"/>
  <c r="AH10" i="13" s="1"/>
  <c r="DS12" i="2"/>
  <c r="J10" i="13" s="1"/>
  <c r="AI10" i="13" s="1"/>
  <c r="DT12" i="2"/>
  <c r="K10" i="13" s="1"/>
  <c r="AJ10" i="13" s="1"/>
  <c r="DU12" i="2"/>
  <c r="L10" i="13" s="1"/>
  <c r="AK10" i="13" s="1"/>
  <c r="DV12" i="2"/>
  <c r="M10" i="13" s="1"/>
  <c r="DW12" i="2"/>
  <c r="N10" i="13" s="1"/>
  <c r="AM10" i="13" s="1"/>
  <c r="DX12" i="2"/>
  <c r="O10" i="13" s="1"/>
  <c r="AN10" i="13" s="1"/>
  <c r="DY12" i="2"/>
  <c r="P10" i="13" s="1"/>
  <c r="AO10" i="13" s="1"/>
  <c r="DZ12" i="2"/>
  <c r="Q10" i="13" s="1"/>
  <c r="AP10" i="13" s="1"/>
  <c r="DM13" i="2"/>
  <c r="D11" i="13" s="1"/>
  <c r="DN13" i="2"/>
  <c r="E11" i="13" s="1"/>
  <c r="AD11" i="13" s="1"/>
  <c r="DO13" i="2"/>
  <c r="F11" i="13" s="1"/>
  <c r="AE11" i="13" s="1"/>
  <c r="DP13" i="2"/>
  <c r="G11" i="13" s="1"/>
  <c r="AF11" i="13" s="1"/>
  <c r="DQ13" i="2"/>
  <c r="H11" i="13" s="1"/>
  <c r="DR13" i="2"/>
  <c r="I11" i="13" s="1"/>
  <c r="AH11" i="13" s="1"/>
  <c r="DS13" i="2"/>
  <c r="J11" i="13" s="1"/>
  <c r="AI11" i="13" s="1"/>
  <c r="DT13" i="2"/>
  <c r="K11" i="13" s="1"/>
  <c r="AJ11" i="13" s="1"/>
  <c r="DU13" i="2"/>
  <c r="L11" i="13" s="1"/>
  <c r="AK11" i="13" s="1"/>
  <c r="DV13" i="2"/>
  <c r="M11" i="13" s="1"/>
  <c r="DW13" i="2"/>
  <c r="N11" i="13" s="1"/>
  <c r="AM11" i="13" s="1"/>
  <c r="DX13" i="2"/>
  <c r="O11" i="13" s="1"/>
  <c r="AN11" i="13" s="1"/>
  <c r="DY13" i="2"/>
  <c r="P11" i="13" s="1"/>
  <c r="AO11" i="13" s="1"/>
  <c r="DZ13" i="2"/>
  <c r="Q11" i="13" s="1"/>
  <c r="AP11" i="13" s="1"/>
  <c r="DM14" i="2"/>
  <c r="D12" i="13" s="1"/>
  <c r="DN14" i="2"/>
  <c r="E12" i="13" s="1"/>
  <c r="AD12" i="13" s="1"/>
  <c r="DO14" i="2"/>
  <c r="F12" i="13" s="1"/>
  <c r="AE12" i="13" s="1"/>
  <c r="DP14" i="2"/>
  <c r="G12" i="13" s="1"/>
  <c r="AF12" i="13" s="1"/>
  <c r="DQ14" i="2"/>
  <c r="H12" i="13" s="1"/>
  <c r="DR14" i="2"/>
  <c r="I12" i="13" s="1"/>
  <c r="AH12" i="13" s="1"/>
  <c r="DS14" i="2"/>
  <c r="J12" i="13" s="1"/>
  <c r="AI12" i="13" s="1"/>
  <c r="DT14" i="2"/>
  <c r="K12" i="13" s="1"/>
  <c r="AJ12" i="13" s="1"/>
  <c r="DU14" i="2"/>
  <c r="L12" i="13" s="1"/>
  <c r="AK12" i="13" s="1"/>
  <c r="DV14" i="2"/>
  <c r="M12" i="13" s="1"/>
  <c r="DW14" i="2"/>
  <c r="N12" i="13" s="1"/>
  <c r="AM12" i="13" s="1"/>
  <c r="DX14" i="2"/>
  <c r="O12" i="13" s="1"/>
  <c r="AN12" i="13" s="1"/>
  <c r="DY14" i="2"/>
  <c r="P12" i="13" s="1"/>
  <c r="AO12" i="13" s="1"/>
  <c r="DZ14" i="2"/>
  <c r="Q12" i="13" s="1"/>
  <c r="AP12" i="13" s="1"/>
  <c r="DM15" i="2"/>
  <c r="D13" i="13" s="1"/>
  <c r="DN15" i="2"/>
  <c r="E13" i="13" s="1"/>
  <c r="AD13" i="13" s="1"/>
  <c r="DO15" i="2"/>
  <c r="F13" i="13" s="1"/>
  <c r="AE13" i="13" s="1"/>
  <c r="DP15" i="2"/>
  <c r="G13" i="13" s="1"/>
  <c r="AF13" i="13" s="1"/>
  <c r="DQ15" i="2"/>
  <c r="H13" i="13" s="1"/>
  <c r="DR15" i="2"/>
  <c r="I13" i="13" s="1"/>
  <c r="AH13" i="13" s="1"/>
  <c r="DS15" i="2"/>
  <c r="J13" i="13" s="1"/>
  <c r="AI13" i="13" s="1"/>
  <c r="DT15" i="2"/>
  <c r="K13" i="13" s="1"/>
  <c r="AJ13" i="13" s="1"/>
  <c r="DU15" i="2"/>
  <c r="L13" i="13" s="1"/>
  <c r="AK13" i="13" s="1"/>
  <c r="DV15" i="2"/>
  <c r="M13" i="13" s="1"/>
  <c r="DW15" i="2"/>
  <c r="N13" i="13" s="1"/>
  <c r="AM13" i="13" s="1"/>
  <c r="DX15" i="2"/>
  <c r="O13" i="13" s="1"/>
  <c r="AN13" i="13" s="1"/>
  <c r="DY15" i="2"/>
  <c r="P13" i="13" s="1"/>
  <c r="AO13" i="13" s="1"/>
  <c r="DZ15" i="2"/>
  <c r="Q13" i="13" s="1"/>
  <c r="AP13" i="13" s="1"/>
  <c r="DM16" i="2"/>
  <c r="D14" i="13" s="1"/>
  <c r="DN16" i="2"/>
  <c r="E14" i="13" s="1"/>
  <c r="AD14" i="13" s="1"/>
  <c r="DO16" i="2"/>
  <c r="F14" i="13" s="1"/>
  <c r="AE14" i="13" s="1"/>
  <c r="DP16" i="2"/>
  <c r="G14" i="13" s="1"/>
  <c r="AF14" i="13" s="1"/>
  <c r="DQ16" i="2"/>
  <c r="H14" i="13" s="1"/>
  <c r="DR16" i="2"/>
  <c r="I14" i="13" s="1"/>
  <c r="AH14" i="13" s="1"/>
  <c r="DS16" i="2"/>
  <c r="J14" i="13" s="1"/>
  <c r="AI14" i="13" s="1"/>
  <c r="DT16" i="2"/>
  <c r="K14" i="13" s="1"/>
  <c r="AJ14" i="13" s="1"/>
  <c r="DU16" i="2"/>
  <c r="L14" i="13" s="1"/>
  <c r="AK14" i="13" s="1"/>
  <c r="DV16" i="2"/>
  <c r="M14" i="13" s="1"/>
  <c r="DW16" i="2"/>
  <c r="N14" i="13" s="1"/>
  <c r="AM14" i="13" s="1"/>
  <c r="DX16" i="2"/>
  <c r="O14" i="13" s="1"/>
  <c r="AN14" i="13" s="1"/>
  <c r="DY16" i="2"/>
  <c r="P14" i="13" s="1"/>
  <c r="AO14" i="13" s="1"/>
  <c r="DZ16" i="2"/>
  <c r="Q14" i="13" s="1"/>
  <c r="AP14" i="13" s="1"/>
  <c r="DM17" i="2"/>
  <c r="D15" i="13" s="1"/>
  <c r="DN17" i="2"/>
  <c r="E15" i="13" s="1"/>
  <c r="AD15" i="13" s="1"/>
  <c r="DO17" i="2"/>
  <c r="F15" i="13" s="1"/>
  <c r="AE15" i="13" s="1"/>
  <c r="DP17" i="2"/>
  <c r="G15" i="13" s="1"/>
  <c r="AF15" i="13" s="1"/>
  <c r="DQ17" i="2"/>
  <c r="H15" i="13" s="1"/>
  <c r="DR17" i="2"/>
  <c r="I15" i="13" s="1"/>
  <c r="AH15" i="13" s="1"/>
  <c r="DS17" i="2"/>
  <c r="J15" i="13" s="1"/>
  <c r="AI15" i="13" s="1"/>
  <c r="DT17" i="2"/>
  <c r="K15" i="13" s="1"/>
  <c r="AJ15" i="13" s="1"/>
  <c r="DU17" i="2"/>
  <c r="L15" i="13" s="1"/>
  <c r="AK15" i="13" s="1"/>
  <c r="DV17" i="2"/>
  <c r="M15" i="13" s="1"/>
  <c r="AA15" i="13" s="1"/>
  <c r="DW17" i="2"/>
  <c r="N15" i="13" s="1"/>
  <c r="AM15" i="13" s="1"/>
  <c r="DX17" i="2"/>
  <c r="O15" i="13" s="1"/>
  <c r="AN15" i="13" s="1"/>
  <c r="DY17" i="2"/>
  <c r="P15" i="13" s="1"/>
  <c r="AO15" i="13" s="1"/>
  <c r="DZ17" i="2"/>
  <c r="Q15" i="13" s="1"/>
  <c r="AP15" i="13" s="1"/>
  <c r="DM18" i="2"/>
  <c r="D16" i="13" s="1"/>
  <c r="DN18" i="2"/>
  <c r="E16" i="13" s="1"/>
  <c r="AD16" i="13" s="1"/>
  <c r="DO18" i="2"/>
  <c r="F16" i="13" s="1"/>
  <c r="AE16" i="13" s="1"/>
  <c r="DP18" i="2"/>
  <c r="G16" i="13" s="1"/>
  <c r="AF16" i="13" s="1"/>
  <c r="DQ18" i="2"/>
  <c r="H16" i="13" s="1"/>
  <c r="DR18" i="2"/>
  <c r="I16" i="13" s="1"/>
  <c r="AH16" i="13" s="1"/>
  <c r="DS18" i="2"/>
  <c r="J16" i="13" s="1"/>
  <c r="AI16" i="13" s="1"/>
  <c r="DT18" i="2"/>
  <c r="K16" i="13" s="1"/>
  <c r="AJ16" i="13" s="1"/>
  <c r="DU18" i="2"/>
  <c r="L16" i="13" s="1"/>
  <c r="AK16" i="13" s="1"/>
  <c r="DV18" i="2"/>
  <c r="M16" i="13" s="1"/>
  <c r="DW18" i="2"/>
  <c r="N16" i="13" s="1"/>
  <c r="AM16" i="13" s="1"/>
  <c r="DX18" i="2"/>
  <c r="O16" i="13" s="1"/>
  <c r="AN16" i="13" s="1"/>
  <c r="DY18" i="2"/>
  <c r="P16" i="13" s="1"/>
  <c r="AO16" i="13" s="1"/>
  <c r="DZ18" i="2"/>
  <c r="Q16" i="13" s="1"/>
  <c r="AP16" i="13" s="1"/>
  <c r="DM19" i="2"/>
  <c r="D17" i="13" s="1"/>
  <c r="DN19" i="2"/>
  <c r="E17" i="13" s="1"/>
  <c r="AD17" i="13" s="1"/>
  <c r="DO19" i="2"/>
  <c r="F17" i="13" s="1"/>
  <c r="AE17" i="13" s="1"/>
  <c r="DP19" i="2"/>
  <c r="G17" i="13" s="1"/>
  <c r="AF17" i="13" s="1"/>
  <c r="DQ19" i="2"/>
  <c r="H17" i="13" s="1"/>
  <c r="DR19" i="2"/>
  <c r="I17" i="13" s="1"/>
  <c r="AH17" i="13" s="1"/>
  <c r="DS19" i="2"/>
  <c r="J17" i="13" s="1"/>
  <c r="AI17" i="13" s="1"/>
  <c r="DT19" i="2"/>
  <c r="K17" i="13" s="1"/>
  <c r="AJ17" i="13" s="1"/>
  <c r="DU19" i="2"/>
  <c r="L17" i="13" s="1"/>
  <c r="AK17" i="13" s="1"/>
  <c r="DV19" i="2"/>
  <c r="M17" i="13" s="1"/>
  <c r="DW19" i="2"/>
  <c r="N17" i="13" s="1"/>
  <c r="AM17" i="13" s="1"/>
  <c r="DX19" i="2"/>
  <c r="O17" i="13" s="1"/>
  <c r="AN17" i="13" s="1"/>
  <c r="DY19" i="2"/>
  <c r="P17" i="13" s="1"/>
  <c r="AO17" i="13" s="1"/>
  <c r="DZ19" i="2"/>
  <c r="Q17" i="13" s="1"/>
  <c r="AP17" i="13" s="1"/>
  <c r="DM20" i="2"/>
  <c r="D18" i="13" s="1"/>
  <c r="DN20" i="2"/>
  <c r="E18" i="13" s="1"/>
  <c r="AD18" i="13" s="1"/>
  <c r="DO20" i="2"/>
  <c r="F18" i="13" s="1"/>
  <c r="AE18" i="13" s="1"/>
  <c r="DP20" i="2"/>
  <c r="G18" i="13" s="1"/>
  <c r="AF18" i="13" s="1"/>
  <c r="DQ20" i="2"/>
  <c r="H18" i="13" s="1"/>
  <c r="DR20" i="2"/>
  <c r="I18" i="13" s="1"/>
  <c r="AH18" i="13" s="1"/>
  <c r="DS20" i="2"/>
  <c r="J18" i="13" s="1"/>
  <c r="AI18" i="13" s="1"/>
  <c r="DT20" i="2"/>
  <c r="K18" i="13" s="1"/>
  <c r="AJ18" i="13" s="1"/>
  <c r="DU20" i="2"/>
  <c r="L18" i="13" s="1"/>
  <c r="AK18" i="13" s="1"/>
  <c r="DV20" i="2"/>
  <c r="M18" i="13" s="1"/>
  <c r="DW20" i="2"/>
  <c r="N18" i="13" s="1"/>
  <c r="AM18" i="13" s="1"/>
  <c r="DX20" i="2"/>
  <c r="O18" i="13" s="1"/>
  <c r="AN18" i="13" s="1"/>
  <c r="DY20" i="2"/>
  <c r="P18" i="13" s="1"/>
  <c r="AO18" i="13" s="1"/>
  <c r="DZ20" i="2"/>
  <c r="Q18" i="13" s="1"/>
  <c r="AP18" i="13" s="1"/>
  <c r="DM21" i="2"/>
  <c r="D19" i="13" s="1"/>
  <c r="DN21" i="2"/>
  <c r="E19" i="13" s="1"/>
  <c r="AD19" i="13" s="1"/>
  <c r="DO21" i="2"/>
  <c r="F19" i="13" s="1"/>
  <c r="AE19" i="13" s="1"/>
  <c r="DP21" i="2"/>
  <c r="G19" i="13" s="1"/>
  <c r="AF19" i="13" s="1"/>
  <c r="DQ21" i="2"/>
  <c r="H19" i="13" s="1"/>
  <c r="DR21" i="2"/>
  <c r="I19" i="13" s="1"/>
  <c r="AH19" i="13" s="1"/>
  <c r="DS21" i="2"/>
  <c r="J19" i="13" s="1"/>
  <c r="AI19" i="13" s="1"/>
  <c r="DT21" i="2"/>
  <c r="K19" i="13" s="1"/>
  <c r="AJ19" i="13" s="1"/>
  <c r="DU21" i="2"/>
  <c r="L19" i="13" s="1"/>
  <c r="AK19" i="13" s="1"/>
  <c r="DV21" i="2"/>
  <c r="M19" i="13" s="1"/>
  <c r="DW21" i="2"/>
  <c r="N19" i="13" s="1"/>
  <c r="AM19" i="13" s="1"/>
  <c r="DX21" i="2"/>
  <c r="O19" i="13" s="1"/>
  <c r="AN19" i="13" s="1"/>
  <c r="DY21" i="2"/>
  <c r="P19" i="13" s="1"/>
  <c r="AO19" i="13" s="1"/>
  <c r="DZ21" i="2"/>
  <c r="Q19" i="13" s="1"/>
  <c r="AP19" i="13" s="1"/>
  <c r="DM22" i="2"/>
  <c r="D20" i="13" s="1"/>
  <c r="DN22" i="2"/>
  <c r="E20" i="13" s="1"/>
  <c r="AD20" i="13" s="1"/>
  <c r="DO22" i="2"/>
  <c r="F20" i="13" s="1"/>
  <c r="AE20" i="13" s="1"/>
  <c r="DP22" i="2"/>
  <c r="G20" i="13" s="1"/>
  <c r="AF20" i="13" s="1"/>
  <c r="DQ22" i="2"/>
  <c r="H20" i="13" s="1"/>
  <c r="DR22" i="2"/>
  <c r="I20" i="13" s="1"/>
  <c r="AH20" i="13" s="1"/>
  <c r="DS22" i="2"/>
  <c r="J20" i="13" s="1"/>
  <c r="AI20" i="13" s="1"/>
  <c r="DT22" i="2"/>
  <c r="K20" i="13" s="1"/>
  <c r="AJ20" i="13" s="1"/>
  <c r="DU22" i="2"/>
  <c r="L20" i="13" s="1"/>
  <c r="AK20" i="13" s="1"/>
  <c r="DV22" i="2"/>
  <c r="M20" i="13" s="1"/>
  <c r="DW22" i="2"/>
  <c r="N20" i="13" s="1"/>
  <c r="AM20" i="13" s="1"/>
  <c r="DX22" i="2"/>
  <c r="O20" i="13" s="1"/>
  <c r="AN20" i="13" s="1"/>
  <c r="DY22" i="2"/>
  <c r="P20" i="13" s="1"/>
  <c r="AO20" i="13" s="1"/>
  <c r="DZ22" i="2"/>
  <c r="Q20" i="13" s="1"/>
  <c r="AP20" i="13" s="1"/>
  <c r="DM23" i="2"/>
  <c r="D21" i="13" s="1"/>
  <c r="DN23" i="2"/>
  <c r="E21" i="13" s="1"/>
  <c r="AD21" i="13" s="1"/>
  <c r="DO23" i="2"/>
  <c r="F21" i="13" s="1"/>
  <c r="AE21" i="13" s="1"/>
  <c r="DP23" i="2"/>
  <c r="G21" i="13" s="1"/>
  <c r="AF21" i="13" s="1"/>
  <c r="DQ23" i="2"/>
  <c r="H21" i="13" s="1"/>
  <c r="DR23" i="2"/>
  <c r="I21" i="13" s="1"/>
  <c r="AH21" i="13" s="1"/>
  <c r="DS23" i="2"/>
  <c r="J21" i="13" s="1"/>
  <c r="AI21" i="13" s="1"/>
  <c r="DT23" i="2"/>
  <c r="K21" i="13" s="1"/>
  <c r="AJ21" i="13" s="1"/>
  <c r="DU23" i="2"/>
  <c r="L21" i="13" s="1"/>
  <c r="AK21" i="13" s="1"/>
  <c r="DV23" i="2"/>
  <c r="M21" i="13" s="1"/>
  <c r="DW23" i="2"/>
  <c r="N21" i="13" s="1"/>
  <c r="AM21" i="13" s="1"/>
  <c r="DX23" i="2"/>
  <c r="O21" i="13" s="1"/>
  <c r="AN21" i="13" s="1"/>
  <c r="DY23" i="2"/>
  <c r="P21" i="13" s="1"/>
  <c r="AO21" i="13" s="1"/>
  <c r="DZ23" i="2"/>
  <c r="Q21" i="13" s="1"/>
  <c r="AP21" i="13" s="1"/>
  <c r="DM24" i="2"/>
  <c r="D22" i="13" s="1"/>
  <c r="DN24" i="2"/>
  <c r="E22" i="13" s="1"/>
  <c r="AD22" i="13" s="1"/>
  <c r="DO24" i="2"/>
  <c r="F22" i="13" s="1"/>
  <c r="AE22" i="13" s="1"/>
  <c r="DP24" i="2"/>
  <c r="G22" i="13" s="1"/>
  <c r="AF22" i="13" s="1"/>
  <c r="DQ24" i="2"/>
  <c r="H22" i="13" s="1"/>
  <c r="DR24" i="2"/>
  <c r="I22" i="13" s="1"/>
  <c r="AH22" i="13" s="1"/>
  <c r="DS24" i="2"/>
  <c r="J22" i="13" s="1"/>
  <c r="AI22" i="13" s="1"/>
  <c r="DT24" i="2"/>
  <c r="K22" i="13" s="1"/>
  <c r="AJ22" i="13" s="1"/>
  <c r="DU24" i="2"/>
  <c r="L22" i="13" s="1"/>
  <c r="AK22" i="13" s="1"/>
  <c r="DV24" i="2"/>
  <c r="M22" i="13" s="1"/>
  <c r="DW24" i="2"/>
  <c r="N22" i="13" s="1"/>
  <c r="AM22" i="13" s="1"/>
  <c r="DX24" i="2"/>
  <c r="O22" i="13" s="1"/>
  <c r="AN22" i="13" s="1"/>
  <c r="DY24" i="2"/>
  <c r="P22" i="13" s="1"/>
  <c r="AO22" i="13" s="1"/>
  <c r="DZ24" i="2"/>
  <c r="Q22" i="13" s="1"/>
  <c r="AP22" i="13" s="1"/>
  <c r="DM25" i="2"/>
  <c r="D23" i="13" s="1"/>
  <c r="DN25" i="2"/>
  <c r="E23" i="13" s="1"/>
  <c r="AD23" i="13" s="1"/>
  <c r="DO25" i="2"/>
  <c r="F23" i="13" s="1"/>
  <c r="AE23" i="13" s="1"/>
  <c r="DP25" i="2"/>
  <c r="G23" i="13" s="1"/>
  <c r="AF23" i="13" s="1"/>
  <c r="DQ25" i="2"/>
  <c r="H23" i="13" s="1"/>
  <c r="DR25" i="2"/>
  <c r="I23" i="13" s="1"/>
  <c r="AH23" i="13" s="1"/>
  <c r="DS25" i="2"/>
  <c r="J23" i="13" s="1"/>
  <c r="AI23" i="13" s="1"/>
  <c r="DT25" i="2"/>
  <c r="K23" i="13" s="1"/>
  <c r="AJ23" i="13" s="1"/>
  <c r="DU25" i="2"/>
  <c r="L23" i="13" s="1"/>
  <c r="AK23" i="13" s="1"/>
  <c r="DV25" i="2"/>
  <c r="M23" i="13" s="1"/>
  <c r="AA23" i="13" s="1"/>
  <c r="DW25" i="2"/>
  <c r="N23" i="13" s="1"/>
  <c r="AM23" i="13" s="1"/>
  <c r="DX25" i="2"/>
  <c r="O23" i="13" s="1"/>
  <c r="AN23" i="13" s="1"/>
  <c r="DY25" i="2"/>
  <c r="P23" i="13" s="1"/>
  <c r="AO23" i="13" s="1"/>
  <c r="DZ25" i="2"/>
  <c r="Q23" i="13" s="1"/>
  <c r="AP23" i="13" s="1"/>
  <c r="DM26" i="2"/>
  <c r="D24" i="13" s="1"/>
  <c r="DN26" i="2"/>
  <c r="E24" i="13" s="1"/>
  <c r="AD24" i="13" s="1"/>
  <c r="DO26" i="2"/>
  <c r="F24" i="13" s="1"/>
  <c r="AE24" i="13" s="1"/>
  <c r="DP26" i="2"/>
  <c r="G24" i="13" s="1"/>
  <c r="AF24" i="13" s="1"/>
  <c r="DQ26" i="2"/>
  <c r="H24" i="13" s="1"/>
  <c r="DR26" i="2"/>
  <c r="I24" i="13" s="1"/>
  <c r="AH24" i="13" s="1"/>
  <c r="DS26" i="2"/>
  <c r="J24" i="13" s="1"/>
  <c r="AI24" i="13" s="1"/>
  <c r="DT26" i="2"/>
  <c r="K24" i="13" s="1"/>
  <c r="AJ24" i="13" s="1"/>
  <c r="DU26" i="2"/>
  <c r="L24" i="13" s="1"/>
  <c r="AK24" i="13" s="1"/>
  <c r="DV26" i="2"/>
  <c r="M24" i="13" s="1"/>
  <c r="DW26" i="2"/>
  <c r="N24" i="13" s="1"/>
  <c r="AM24" i="13" s="1"/>
  <c r="DX26" i="2"/>
  <c r="O24" i="13" s="1"/>
  <c r="AN24" i="13" s="1"/>
  <c r="DY26" i="2"/>
  <c r="P24" i="13" s="1"/>
  <c r="AO24" i="13" s="1"/>
  <c r="DZ26" i="2"/>
  <c r="Q24" i="13" s="1"/>
  <c r="AP24" i="13" s="1"/>
  <c r="DM27" i="2"/>
  <c r="D25" i="13" s="1"/>
  <c r="DN27" i="2"/>
  <c r="E25" i="13" s="1"/>
  <c r="AD25" i="13" s="1"/>
  <c r="DO27" i="2"/>
  <c r="F25" i="13" s="1"/>
  <c r="AE25" i="13" s="1"/>
  <c r="DP27" i="2"/>
  <c r="G25" i="13" s="1"/>
  <c r="AF25" i="13" s="1"/>
  <c r="DQ27" i="2"/>
  <c r="H25" i="13" s="1"/>
  <c r="DR27" i="2"/>
  <c r="I25" i="13" s="1"/>
  <c r="AH25" i="13" s="1"/>
  <c r="DS27" i="2"/>
  <c r="J25" i="13" s="1"/>
  <c r="AI25" i="13" s="1"/>
  <c r="DT27" i="2"/>
  <c r="K25" i="13" s="1"/>
  <c r="AJ25" i="13" s="1"/>
  <c r="DU27" i="2"/>
  <c r="L25" i="13" s="1"/>
  <c r="AK25" i="13" s="1"/>
  <c r="DV27" i="2"/>
  <c r="M25" i="13" s="1"/>
  <c r="DW27" i="2"/>
  <c r="N25" i="13" s="1"/>
  <c r="AM25" i="13" s="1"/>
  <c r="DX27" i="2"/>
  <c r="O25" i="13" s="1"/>
  <c r="AN25" i="13" s="1"/>
  <c r="DY27" i="2"/>
  <c r="P25" i="13" s="1"/>
  <c r="AO25" i="13" s="1"/>
  <c r="DZ27" i="2"/>
  <c r="Q25" i="13" s="1"/>
  <c r="AP25" i="13" s="1"/>
  <c r="DM28" i="2"/>
  <c r="D26" i="13" s="1"/>
  <c r="DN28" i="2"/>
  <c r="E26" i="13" s="1"/>
  <c r="AD26" i="13" s="1"/>
  <c r="DO28" i="2"/>
  <c r="F26" i="13" s="1"/>
  <c r="AE26" i="13" s="1"/>
  <c r="DP28" i="2"/>
  <c r="G26" i="13" s="1"/>
  <c r="AF26" i="13" s="1"/>
  <c r="DQ28" i="2"/>
  <c r="H26" i="13" s="1"/>
  <c r="DR28" i="2"/>
  <c r="I26" i="13" s="1"/>
  <c r="AH26" i="13" s="1"/>
  <c r="DS28" i="2"/>
  <c r="J26" i="13" s="1"/>
  <c r="AI26" i="13" s="1"/>
  <c r="DT28" i="2"/>
  <c r="K26" i="13" s="1"/>
  <c r="AJ26" i="13" s="1"/>
  <c r="DU28" i="2"/>
  <c r="L26" i="13" s="1"/>
  <c r="AK26" i="13" s="1"/>
  <c r="DV28" i="2"/>
  <c r="M26" i="13" s="1"/>
  <c r="DW28" i="2"/>
  <c r="N26" i="13" s="1"/>
  <c r="AM26" i="13" s="1"/>
  <c r="DX28" i="2"/>
  <c r="O26" i="13" s="1"/>
  <c r="AN26" i="13" s="1"/>
  <c r="DY28" i="2"/>
  <c r="P26" i="13" s="1"/>
  <c r="AO26" i="13" s="1"/>
  <c r="DZ28" i="2"/>
  <c r="Q26" i="13" s="1"/>
  <c r="AP26" i="13" s="1"/>
  <c r="DM29" i="2"/>
  <c r="D27" i="13" s="1"/>
  <c r="DN29" i="2"/>
  <c r="E27" i="13" s="1"/>
  <c r="AD27" i="13" s="1"/>
  <c r="DO29" i="2"/>
  <c r="F27" i="13" s="1"/>
  <c r="AE27" i="13" s="1"/>
  <c r="DP29" i="2"/>
  <c r="G27" i="13" s="1"/>
  <c r="AF27" i="13" s="1"/>
  <c r="DQ29" i="2"/>
  <c r="H27" i="13" s="1"/>
  <c r="DR29" i="2"/>
  <c r="I27" i="13" s="1"/>
  <c r="AH27" i="13" s="1"/>
  <c r="DS29" i="2"/>
  <c r="J27" i="13" s="1"/>
  <c r="AI27" i="13" s="1"/>
  <c r="DT29" i="2"/>
  <c r="K27" i="13" s="1"/>
  <c r="AJ27" i="13" s="1"/>
  <c r="DU29" i="2"/>
  <c r="L27" i="13" s="1"/>
  <c r="AK27" i="13" s="1"/>
  <c r="DV29" i="2"/>
  <c r="M27" i="13" s="1"/>
  <c r="DW29" i="2"/>
  <c r="N27" i="13" s="1"/>
  <c r="AM27" i="13" s="1"/>
  <c r="DX29" i="2"/>
  <c r="O27" i="13" s="1"/>
  <c r="AN27" i="13" s="1"/>
  <c r="DY29" i="2"/>
  <c r="P27" i="13" s="1"/>
  <c r="AO27" i="13" s="1"/>
  <c r="DZ29" i="2"/>
  <c r="Q27" i="13" s="1"/>
  <c r="AP27" i="13" s="1"/>
  <c r="DM30" i="2"/>
  <c r="D28" i="13" s="1"/>
  <c r="DN30" i="2"/>
  <c r="E28" i="13" s="1"/>
  <c r="AD28" i="13" s="1"/>
  <c r="DO30" i="2"/>
  <c r="F28" i="13" s="1"/>
  <c r="AE28" i="13" s="1"/>
  <c r="DP30" i="2"/>
  <c r="G28" i="13" s="1"/>
  <c r="AF28" i="13" s="1"/>
  <c r="DQ30" i="2"/>
  <c r="H28" i="13" s="1"/>
  <c r="DR30" i="2"/>
  <c r="I28" i="13" s="1"/>
  <c r="AH28" i="13" s="1"/>
  <c r="DS30" i="2"/>
  <c r="J28" i="13" s="1"/>
  <c r="AI28" i="13" s="1"/>
  <c r="DT30" i="2"/>
  <c r="K28" i="13" s="1"/>
  <c r="AJ28" i="13" s="1"/>
  <c r="DU30" i="2"/>
  <c r="L28" i="13" s="1"/>
  <c r="AK28" i="13" s="1"/>
  <c r="DV30" i="2"/>
  <c r="M28" i="13" s="1"/>
  <c r="DW30" i="2"/>
  <c r="N28" i="13" s="1"/>
  <c r="AM28" i="13" s="1"/>
  <c r="DX30" i="2"/>
  <c r="O28" i="13" s="1"/>
  <c r="AN28" i="13" s="1"/>
  <c r="DY30" i="2"/>
  <c r="P28" i="13" s="1"/>
  <c r="AO28" i="13" s="1"/>
  <c r="DZ30" i="2"/>
  <c r="Q28" i="13" s="1"/>
  <c r="AP28" i="13" s="1"/>
  <c r="DM31" i="2"/>
  <c r="D29" i="13" s="1"/>
  <c r="DN31" i="2"/>
  <c r="E29" i="13" s="1"/>
  <c r="AD29" i="13" s="1"/>
  <c r="DO31" i="2"/>
  <c r="F29" i="13" s="1"/>
  <c r="AE29" i="13" s="1"/>
  <c r="DP31" i="2"/>
  <c r="G29" i="13" s="1"/>
  <c r="AF29" i="13" s="1"/>
  <c r="DQ31" i="2"/>
  <c r="H29" i="13" s="1"/>
  <c r="DR31" i="2"/>
  <c r="I29" i="13" s="1"/>
  <c r="AH29" i="13" s="1"/>
  <c r="DS31" i="2"/>
  <c r="J29" i="13" s="1"/>
  <c r="AI29" i="13" s="1"/>
  <c r="DT31" i="2"/>
  <c r="K29" i="13" s="1"/>
  <c r="AJ29" i="13" s="1"/>
  <c r="DU31" i="2"/>
  <c r="L29" i="13" s="1"/>
  <c r="AK29" i="13" s="1"/>
  <c r="DV31" i="2"/>
  <c r="M29" i="13" s="1"/>
  <c r="DW31" i="2"/>
  <c r="N29" i="13" s="1"/>
  <c r="AM29" i="13" s="1"/>
  <c r="DX31" i="2"/>
  <c r="O29" i="13" s="1"/>
  <c r="AN29" i="13" s="1"/>
  <c r="DY31" i="2"/>
  <c r="P29" i="13" s="1"/>
  <c r="AO29" i="13" s="1"/>
  <c r="DZ31" i="2"/>
  <c r="Q29" i="13" s="1"/>
  <c r="AP29" i="13" s="1"/>
  <c r="DM32" i="2"/>
  <c r="D30" i="13" s="1"/>
  <c r="DN32" i="2"/>
  <c r="E30" i="13" s="1"/>
  <c r="AD30" i="13" s="1"/>
  <c r="DO32" i="2"/>
  <c r="F30" i="13" s="1"/>
  <c r="AE30" i="13" s="1"/>
  <c r="DP32" i="2"/>
  <c r="G30" i="13" s="1"/>
  <c r="AF30" i="13" s="1"/>
  <c r="DQ32" i="2"/>
  <c r="H30" i="13" s="1"/>
  <c r="DR32" i="2"/>
  <c r="I30" i="13" s="1"/>
  <c r="AH30" i="13" s="1"/>
  <c r="DS32" i="2"/>
  <c r="J30" i="13" s="1"/>
  <c r="AI30" i="13" s="1"/>
  <c r="DT32" i="2"/>
  <c r="K30" i="13" s="1"/>
  <c r="AJ30" i="13" s="1"/>
  <c r="DU32" i="2"/>
  <c r="L30" i="13" s="1"/>
  <c r="AK30" i="13" s="1"/>
  <c r="DV32" i="2"/>
  <c r="M30" i="13" s="1"/>
  <c r="DW32" i="2"/>
  <c r="N30" i="13" s="1"/>
  <c r="AM30" i="13" s="1"/>
  <c r="DX32" i="2"/>
  <c r="O30" i="13" s="1"/>
  <c r="AN30" i="13" s="1"/>
  <c r="DY32" i="2"/>
  <c r="P30" i="13" s="1"/>
  <c r="AO30" i="13" s="1"/>
  <c r="DZ32" i="2"/>
  <c r="Q30" i="13" s="1"/>
  <c r="AP30" i="13" s="1"/>
  <c r="DM33" i="2"/>
  <c r="D31" i="13" s="1"/>
  <c r="DN33" i="2"/>
  <c r="E31" i="13" s="1"/>
  <c r="AD31" i="13" s="1"/>
  <c r="DO33" i="2"/>
  <c r="F31" i="13" s="1"/>
  <c r="AE31" i="13" s="1"/>
  <c r="DP33" i="2"/>
  <c r="G31" i="13" s="1"/>
  <c r="AF31" i="13" s="1"/>
  <c r="DQ33" i="2"/>
  <c r="H31" i="13" s="1"/>
  <c r="DR33" i="2"/>
  <c r="I31" i="13" s="1"/>
  <c r="AH31" i="13" s="1"/>
  <c r="DS33" i="2"/>
  <c r="J31" i="13" s="1"/>
  <c r="AI31" i="13" s="1"/>
  <c r="DT33" i="2"/>
  <c r="K31" i="13" s="1"/>
  <c r="AJ31" i="13" s="1"/>
  <c r="DU33" i="2"/>
  <c r="L31" i="13" s="1"/>
  <c r="AK31" i="13" s="1"/>
  <c r="DV33" i="2"/>
  <c r="M31" i="13" s="1"/>
  <c r="DW33" i="2"/>
  <c r="N31" i="13" s="1"/>
  <c r="AM31" i="13" s="1"/>
  <c r="DX33" i="2"/>
  <c r="O31" i="13" s="1"/>
  <c r="AN31" i="13" s="1"/>
  <c r="DY33" i="2"/>
  <c r="P31" i="13" s="1"/>
  <c r="AO31" i="13" s="1"/>
  <c r="DZ33" i="2"/>
  <c r="Q31" i="13" s="1"/>
  <c r="AP31" i="13" s="1"/>
  <c r="DM34" i="2"/>
  <c r="D32" i="13" s="1"/>
  <c r="DN34" i="2"/>
  <c r="E32" i="13" s="1"/>
  <c r="AD32" i="13" s="1"/>
  <c r="DO34" i="2"/>
  <c r="F32" i="13" s="1"/>
  <c r="AE32" i="13" s="1"/>
  <c r="DP34" i="2"/>
  <c r="G32" i="13" s="1"/>
  <c r="AF32" i="13" s="1"/>
  <c r="DQ34" i="2"/>
  <c r="H32" i="13" s="1"/>
  <c r="DR34" i="2"/>
  <c r="I32" i="13" s="1"/>
  <c r="AH32" i="13" s="1"/>
  <c r="DS34" i="2"/>
  <c r="J32" i="13" s="1"/>
  <c r="AI32" i="13" s="1"/>
  <c r="DT34" i="2"/>
  <c r="K32" i="13" s="1"/>
  <c r="AJ32" i="13" s="1"/>
  <c r="DU34" i="2"/>
  <c r="L32" i="13" s="1"/>
  <c r="AK32" i="13" s="1"/>
  <c r="DV34" i="2"/>
  <c r="M32" i="13" s="1"/>
  <c r="DW34" i="2"/>
  <c r="N32" i="13" s="1"/>
  <c r="AM32" i="13" s="1"/>
  <c r="DX34" i="2"/>
  <c r="O32" i="13" s="1"/>
  <c r="AN32" i="13" s="1"/>
  <c r="DY34" i="2"/>
  <c r="P32" i="13" s="1"/>
  <c r="AO32" i="13" s="1"/>
  <c r="DZ34" i="2"/>
  <c r="Q32" i="13" s="1"/>
  <c r="AP32" i="13" s="1"/>
  <c r="DM35" i="2"/>
  <c r="D33" i="13" s="1"/>
  <c r="DN35" i="2"/>
  <c r="E33" i="13" s="1"/>
  <c r="AD33" i="13" s="1"/>
  <c r="DO35" i="2"/>
  <c r="F33" i="13" s="1"/>
  <c r="AE33" i="13" s="1"/>
  <c r="DP35" i="2"/>
  <c r="G33" i="13" s="1"/>
  <c r="AF33" i="13" s="1"/>
  <c r="DQ35" i="2"/>
  <c r="H33" i="13" s="1"/>
  <c r="DR35" i="2"/>
  <c r="I33" i="13" s="1"/>
  <c r="AH33" i="13" s="1"/>
  <c r="DS35" i="2"/>
  <c r="J33" i="13" s="1"/>
  <c r="AI33" i="13" s="1"/>
  <c r="DT35" i="2"/>
  <c r="K33" i="13" s="1"/>
  <c r="AJ33" i="13" s="1"/>
  <c r="DU35" i="2"/>
  <c r="L33" i="13" s="1"/>
  <c r="AK33" i="13" s="1"/>
  <c r="DV35" i="2"/>
  <c r="M33" i="13" s="1"/>
  <c r="DW35" i="2"/>
  <c r="N33" i="13" s="1"/>
  <c r="AM33" i="13" s="1"/>
  <c r="DX35" i="2"/>
  <c r="O33" i="13" s="1"/>
  <c r="AN33" i="13" s="1"/>
  <c r="DY35" i="2"/>
  <c r="P33" i="13" s="1"/>
  <c r="AO33" i="13" s="1"/>
  <c r="DZ35" i="2"/>
  <c r="Q33" i="13" s="1"/>
  <c r="AP33" i="13" s="1"/>
  <c r="DM36" i="2"/>
  <c r="D34" i="13" s="1"/>
  <c r="DN36" i="2"/>
  <c r="E34" i="13" s="1"/>
  <c r="AD34" i="13" s="1"/>
  <c r="DO36" i="2"/>
  <c r="F34" i="13" s="1"/>
  <c r="AE34" i="13" s="1"/>
  <c r="DP36" i="2"/>
  <c r="G34" i="13" s="1"/>
  <c r="AF34" i="13" s="1"/>
  <c r="DQ36" i="2"/>
  <c r="H34" i="13" s="1"/>
  <c r="DR36" i="2"/>
  <c r="I34" i="13" s="1"/>
  <c r="AH34" i="13" s="1"/>
  <c r="DS36" i="2"/>
  <c r="J34" i="13" s="1"/>
  <c r="AI34" i="13" s="1"/>
  <c r="DT36" i="2"/>
  <c r="K34" i="13" s="1"/>
  <c r="AJ34" i="13" s="1"/>
  <c r="DU36" i="2"/>
  <c r="L34" i="13" s="1"/>
  <c r="AK34" i="13" s="1"/>
  <c r="DV36" i="2"/>
  <c r="M34" i="13" s="1"/>
  <c r="DW36" i="2"/>
  <c r="N34" i="13" s="1"/>
  <c r="AM34" i="13" s="1"/>
  <c r="DX36" i="2"/>
  <c r="O34" i="13" s="1"/>
  <c r="AN34" i="13" s="1"/>
  <c r="DY36" i="2"/>
  <c r="P34" i="13" s="1"/>
  <c r="AO34" i="13" s="1"/>
  <c r="DZ36" i="2"/>
  <c r="Q34" i="13" s="1"/>
  <c r="AP34" i="13" s="1"/>
  <c r="DM37" i="2"/>
  <c r="D35" i="13" s="1"/>
  <c r="DN37" i="2"/>
  <c r="E35" i="13" s="1"/>
  <c r="AD35" i="13" s="1"/>
  <c r="DO37" i="2"/>
  <c r="F35" i="13" s="1"/>
  <c r="AE35" i="13" s="1"/>
  <c r="DP37" i="2"/>
  <c r="G35" i="13" s="1"/>
  <c r="AF35" i="13" s="1"/>
  <c r="DQ37" i="2"/>
  <c r="H35" i="13" s="1"/>
  <c r="DR37" i="2"/>
  <c r="I35" i="13" s="1"/>
  <c r="AH35" i="13" s="1"/>
  <c r="DS37" i="2"/>
  <c r="J35" i="13" s="1"/>
  <c r="AI35" i="13" s="1"/>
  <c r="DT37" i="2"/>
  <c r="K35" i="13" s="1"/>
  <c r="AJ35" i="13" s="1"/>
  <c r="DU37" i="2"/>
  <c r="L35" i="13" s="1"/>
  <c r="AK35" i="13" s="1"/>
  <c r="DV37" i="2"/>
  <c r="M35" i="13" s="1"/>
  <c r="DW37" i="2"/>
  <c r="N35" i="13" s="1"/>
  <c r="AM35" i="13" s="1"/>
  <c r="DX37" i="2"/>
  <c r="O35" i="13" s="1"/>
  <c r="AN35" i="13" s="1"/>
  <c r="DY37" i="2"/>
  <c r="P35" i="13" s="1"/>
  <c r="AO35" i="13" s="1"/>
  <c r="DZ37" i="2"/>
  <c r="Q35" i="13" s="1"/>
  <c r="AP35" i="13" s="1"/>
  <c r="DM38" i="2"/>
  <c r="D36" i="13" s="1"/>
  <c r="DN38" i="2"/>
  <c r="E36" i="13" s="1"/>
  <c r="AD36" i="13" s="1"/>
  <c r="DO38" i="2"/>
  <c r="F36" i="13" s="1"/>
  <c r="AE36" i="13" s="1"/>
  <c r="DP38" i="2"/>
  <c r="G36" i="13" s="1"/>
  <c r="AF36" i="13" s="1"/>
  <c r="DQ38" i="2"/>
  <c r="H36" i="13" s="1"/>
  <c r="DR38" i="2"/>
  <c r="I36" i="13" s="1"/>
  <c r="AH36" i="13" s="1"/>
  <c r="DS38" i="2"/>
  <c r="J36" i="13" s="1"/>
  <c r="AI36" i="13" s="1"/>
  <c r="DT38" i="2"/>
  <c r="K36" i="13" s="1"/>
  <c r="AJ36" i="13" s="1"/>
  <c r="DU38" i="2"/>
  <c r="L36" i="13" s="1"/>
  <c r="AK36" i="13" s="1"/>
  <c r="DV38" i="2"/>
  <c r="M36" i="13" s="1"/>
  <c r="DW38" i="2"/>
  <c r="N36" i="13" s="1"/>
  <c r="AM36" i="13" s="1"/>
  <c r="DX38" i="2"/>
  <c r="O36" i="13" s="1"/>
  <c r="AN36" i="13" s="1"/>
  <c r="DY38" i="2"/>
  <c r="P36" i="13" s="1"/>
  <c r="AO36" i="13" s="1"/>
  <c r="DZ38" i="2"/>
  <c r="Q36" i="13" s="1"/>
  <c r="AP36" i="13" s="1"/>
  <c r="DM39" i="2"/>
  <c r="D37" i="13" s="1"/>
  <c r="DN39" i="2"/>
  <c r="E37" i="13" s="1"/>
  <c r="AD37" i="13" s="1"/>
  <c r="DO39" i="2"/>
  <c r="F37" i="13" s="1"/>
  <c r="AE37" i="13" s="1"/>
  <c r="DP39" i="2"/>
  <c r="G37" i="13" s="1"/>
  <c r="AF37" i="13" s="1"/>
  <c r="DQ39" i="2"/>
  <c r="H37" i="13" s="1"/>
  <c r="DR39" i="2"/>
  <c r="I37" i="13" s="1"/>
  <c r="AH37" i="13" s="1"/>
  <c r="DS39" i="2"/>
  <c r="J37" i="13" s="1"/>
  <c r="AI37" i="13" s="1"/>
  <c r="DT39" i="2"/>
  <c r="K37" i="13" s="1"/>
  <c r="AJ37" i="13" s="1"/>
  <c r="DU39" i="2"/>
  <c r="L37" i="13" s="1"/>
  <c r="AK37" i="13" s="1"/>
  <c r="DV39" i="2"/>
  <c r="M37" i="13" s="1"/>
  <c r="DW39" i="2"/>
  <c r="N37" i="13" s="1"/>
  <c r="AM37" i="13" s="1"/>
  <c r="DX39" i="2"/>
  <c r="O37" i="13" s="1"/>
  <c r="AN37" i="13" s="1"/>
  <c r="DY39" i="2"/>
  <c r="P37" i="13" s="1"/>
  <c r="AO37" i="13" s="1"/>
  <c r="DZ39" i="2"/>
  <c r="Q37" i="13" s="1"/>
  <c r="AP37" i="13" s="1"/>
  <c r="DM40" i="2"/>
  <c r="D38" i="13" s="1"/>
  <c r="DN40" i="2"/>
  <c r="E38" i="13" s="1"/>
  <c r="AD38" i="13" s="1"/>
  <c r="DO40" i="2"/>
  <c r="F38" i="13" s="1"/>
  <c r="AE38" i="13" s="1"/>
  <c r="DP40" i="2"/>
  <c r="G38" i="13" s="1"/>
  <c r="AF38" i="13" s="1"/>
  <c r="DQ40" i="2"/>
  <c r="H38" i="13" s="1"/>
  <c r="DR40" i="2"/>
  <c r="I38" i="13" s="1"/>
  <c r="AH38" i="13" s="1"/>
  <c r="DS40" i="2"/>
  <c r="J38" i="13" s="1"/>
  <c r="AI38" i="13" s="1"/>
  <c r="DT40" i="2"/>
  <c r="K38" i="13" s="1"/>
  <c r="AJ38" i="13" s="1"/>
  <c r="DU40" i="2"/>
  <c r="L38" i="13" s="1"/>
  <c r="AK38" i="13" s="1"/>
  <c r="DV40" i="2"/>
  <c r="M38" i="13" s="1"/>
  <c r="DW40" i="2"/>
  <c r="N38" i="13" s="1"/>
  <c r="AM38" i="13" s="1"/>
  <c r="DX40" i="2"/>
  <c r="O38" i="13" s="1"/>
  <c r="AN38" i="13" s="1"/>
  <c r="DY40" i="2"/>
  <c r="P38" i="13" s="1"/>
  <c r="AO38" i="13" s="1"/>
  <c r="DZ40" i="2"/>
  <c r="Q38" i="13" s="1"/>
  <c r="AP38" i="13" s="1"/>
  <c r="DM41" i="2"/>
  <c r="D39" i="13" s="1"/>
  <c r="DN41" i="2"/>
  <c r="E39" i="13" s="1"/>
  <c r="AD39" i="13" s="1"/>
  <c r="DO41" i="2"/>
  <c r="F39" i="13" s="1"/>
  <c r="AE39" i="13" s="1"/>
  <c r="DP41" i="2"/>
  <c r="G39" i="13" s="1"/>
  <c r="AF39" i="13" s="1"/>
  <c r="DQ41" i="2"/>
  <c r="H39" i="13" s="1"/>
  <c r="DR41" i="2"/>
  <c r="I39" i="13" s="1"/>
  <c r="AH39" i="13" s="1"/>
  <c r="DS41" i="2"/>
  <c r="J39" i="13" s="1"/>
  <c r="AI39" i="13" s="1"/>
  <c r="DT41" i="2"/>
  <c r="K39" i="13" s="1"/>
  <c r="AJ39" i="13" s="1"/>
  <c r="DU41" i="2"/>
  <c r="L39" i="13" s="1"/>
  <c r="AK39" i="13" s="1"/>
  <c r="DV41" i="2"/>
  <c r="M39" i="13" s="1"/>
  <c r="DW41" i="2"/>
  <c r="N39" i="13" s="1"/>
  <c r="AM39" i="13" s="1"/>
  <c r="DX41" i="2"/>
  <c r="O39" i="13" s="1"/>
  <c r="AN39" i="13" s="1"/>
  <c r="DY41" i="2"/>
  <c r="P39" i="13" s="1"/>
  <c r="AO39" i="13" s="1"/>
  <c r="DZ41" i="2"/>
  <c r="Q39" i="13" s="1"/>
  <c r="AP39" i="13" s="1"/>
  <c r="DM42" i="2"/>
  <c r="D40" i="13" s="1"/>
  <c r="DN42" i="2"/>
  <c r="E40" i="13" s="1"/>
  <c r="AD40" i="13" s="1"/>
  <c r="DO42" i="2"/>
  <c r="F40" i="13" s="1"/>
  <c r="AE40" i="13" s="1"/>
  <c r="DP42" i="2"/>
  <c r="G40" i="13" s="1"/>
  <c r="AF40" i="13" s="1"/>
  <c r="DQ42" i="2"/>
  <c r="H40" i="13" s="1"/>
  <c r="DR42" i="2"/>
  <c r="I40" i="13" s="1"/>
  <c r="AH40" i="13" s="1"/>
  <c r="DS42" i="2"/>
  <c r="J40" i="13" s="1"/>
  <c r="AI40" i="13" s="1"/>
  <c r="DT42" i="2"/>
  <c r="K40" i="13" s="1"/>
  <c r="AJ40" i="13" s="1"/>
  <c r="DU42" i="2"/>
  <c r="L40" i="13" s="1"/>
  <c r="AK40" i="13" s="1"/>
  <c r="DV42" i="2"/>
  <c r="M40" i="13" s="1"/>
  <c r="DW42" i="2"/>
  <c r="N40" i="13" s="1"/>
  <c r="AM40" i="13" s="1"/>
  <c r="DX42" i="2"/>
  <c r="O40" i="13" s="1"/>
  <c r="AN40" i="13" s="1"/>
  <c r="DY42" i="2"/>
  <c r="P40" i="13" s="1"/>
  <c r="AO40" i="13" s="1"/>
  <c r="DZ42" i="2"/>
  <c r="Q40" i="13" s="1"/>
  <c r="AP40" i="13" s="1"/>
  <c r="DM43" i="2"/>
  <c r="D41" i="13" s="1"/>
  <c r="DN43" i="2"/>
  <c r="E41" i="13" s="1"/>
  <c r="AD41" i="13" s="1"/>
  <c r="DO43" i="2"/>
  <c r="F41" i="13" s="1"/>
  <c r="AE41" i="13" s="1"/>
  <c r="DP43" i="2"/>
  <c r="G41" i="13" s="1"/>
  <c r="AF41" i="13" s="1"/>
  <c r="DQ43" i="2"/>
  <c r="H41" i="13" s="1"/>
  <c r="DR43" i="2"/>
  <c r="I41" i="13" s="1"/>
  <c r="AH41" i="13" s="1"/>
  <c r="DS43" i="2"/>
  <c r="J41" i="13" s="1"/>
  <c r="AI41" i="13" s="1"/>
  <c r="DT43" i="2"/>
  <c r="K41" i="13" s="1"/>
  <c r="AJ41" i="13" s="1"/>
  <c r="DU43" i="2"/>
  <c r="L41" i="13" s="1"/>
  <c r="AK41" i="13" s="1"/>
  <c r="DV43" i="2"/>
  <c r="M41" i="13" s="1"/>
  <c r="DW43" i="2"/>
  <c r="N41" i="13" s="1"/>
  <c r="AM41" i="13" s="1"/>
  <c r="DX43" i="2"/>
  <c r="O41" i="13" s="1"/>
  <c r="AN41" i="13" s="1"/>
  <c r="DY43" i="2"/>
  <c r="P41" i="13" s="1"/>
  <c r="AO41" i="13" s="1"/>
  <c r="DZ43" i="2"/>
  <c r="Q41" i="13" s="1"/>
  <c r="AP41" i="13" s="1"/>
  <c r="DM44" i="2"/>
  <c r="D42" i="13" s="1"/>
  <c r="DN44" i="2"/>
  <c r="E42" i="13" s="1"/>
  <c r="AD42" i="13" s="1"/>
  <c r="DO44" i="2"/>
  <c r="F42" i="13" s="1"/>
  <c r="AE42" i="13" s="1"/>
  <c r="DP44" i="2"/>
  <c r="G42" i="13" s="1"/>
  <c r="AF42" i="13" s="1"/>
  <c r="DQ44" i="2"/>
  <c r="H42" i="13" s="1"/>
  <c r="DR44" i="2"/>
  <c r="I42" i="13" s="1"/>
  <c r="AH42" i="13" s="1"/>
  <c r="DS44" i="2"/>
  <c r="J42" i="13" s="1"/>
  <c r="AI42" i="13" s="1"/>
  <c r="DT44" i="2"/>
  <c r="K42" i="13" s="1"/>
  <c r="AJ42" i="13" s="1"/>
  <c r="DU44" i="2"/>
  <c r="L42" i="13" s="1"/>
  <c r="AK42" i="13" s="1"/>
  <c r="DV44" i="2"/>
  <c r="M42" i="13" s="1"/>
  <c r="AA42" i="13" s="1"/>
  <c r="DW44" i="2"/>
  <c r="N42" i="13" s="1"/>
  <c r="AM42" i="13" s="1"/>
  <c r="DX44" i="2"/>
  <c r="O42" i="13" s="1"/>
  <c r="AN42" i="13" s="1"/>
  <c r="DY44" i="2"/>
  <c r="P42" i="13" s="1"/>
  <c r="AO42" i="13" s="1"/>
  <c r="DZ44" i="2"/>
  <c r="Q42" i="13" s="1"/>
  <c r="AP42" i="13" s="1"/>
  <c r="DM45" i="2"/>
  <c r="D43" i="13" s="1"/>
  <c r="DN45" i="2"/>
  <c r="E43" i="13" s="1"/>
  <c r="AD43" i="13" s="1"/>
  <c r="DO45" i="2"/>
  <c r="F43" i="13" s="1"/>
  <c r="AE43" i="13" s="1"/>
  <c r="DP45" i="2"/>
  <c r="G43" i="13" s="1"/>
  <c r="AF43" i="13" s="1"/>
  <c r="DQ45" i="2"/>
  <c r="H43" i="13" s="1"/>
  <c r="DR45" i="2"/>
  <c r="I43" i="13" s="1"/>
  <c r="AH43" i="13" s="1"/>
  <c r="DS45" i="2"/>
  <c r="J43" i="13" s="1"/>
  <c r="AI43" i="13" s="1"/>
  <c r="DT45" i="2"/>
  <c r="K43" i="13" s="1"/>
  <c r="AJ43" i="13" s="1"/>
  <c r="DU45" i="2"/>
  <c r="L43" i="13" s="1"/>
  <c r="AK43" i="13" s="1"/>
  <c r="DV45" i="2"/>
  <c r="M43" i="13" s="1"/>
  <c r="DW45" i="2"/>
  <c r="N43" i="13" s="1"/>
  <c r="AM43" i="13" s="1"/>
  <c r="DX45" i="2"/>
  <c r="O43" i="13" s="1"/>
  <c r="AN43" i="13" s="1"/>
  <c r="DY45" i="2"/>
  <c r="P43" i="13" s="1"/>
  <c r="AO43" i="13" s="1"/>
  <c r="DZ45" i="2"/>
  <c r="Q43" i="13" s="1"/>
  <c r="AP43" i="13" s="1"/>
  <c r="DM46" i="2"/>
  <c r="D44" i="13" s="1"/>
  <c r="DN46" i="2"/>
  <c r="E44" i="13" s="1"/>
  <c r="AD44" i="13" s="1"/>
  <c r="DO46" i="2"/>
  <c r="F44" i="13" s="1"/>
  <c r="AE44" i="13" s="1"/>
  <c r="DP46" i="2"/>
  <c r="G44" i="13" s="1"/>
  <c r="AF44" i="13" s="1"/>
  <c r="DQ46" i="2"/>
  <c r="H44" i="13" s="1"/>
  <c r="DR46" i="2"/>
  <c r="I44" i="13" s="1"/>
  <c r="AH44" i="13" s="1"/>
  <c r="DS46" i="2"/>
  <c r="J44" i="13" s="1"/>
  <c r="AI44" i="13" s="1"/>
  <c r="DT46" i="2"/>
  <c r="K44" i="13" s="1"/>
  <c r="AJ44" i="13" s="1"/>
  <c r="DU46" i="2"/>
  <c r="L44" i="13" s="1"/>
  <c r="AK44" i="13" s="1"/>
  <c r="DV46" i="2"/>
  <c r="M44" i="13" s="1"/>
  <c r="AA44" i="13" s="1"/>
  <c r="DW46" i="2"/>
  <c r="N44" i="13" s="1"/>
  <c r="AM44" i="13" s="1"/>
  <c r="DX46" i="2"/>
  <c r="O44" i="13" s="1"/>
  <c r="AN44" i="13" s="1"/>
  <c r="DY46" i="2"/>
  <c r="P44" i="13" s="1"/>
  <c r="AO44" i="13" s="1"/>
  <c r="DZ46" i="2"/>
  <c r="Q44" i="13" s="1"/>
  <c r="AP44" i="13" s="1"/>
  <c r="DM47" i="2"/>
  <c r="D45" i="13" s="1"/>
  <c r="DN47" i="2"/>
  <c r="E45" i="13" s="1"/>
  <c r="AD45" i="13" s="1"/>
  <c r="DO47" i="2"/>
  <c r="F45" i="13" s="1"/>
  <c r="AE45" i="13" s="1"/>
  <c r="DP47" i="2"/>
  <c r="G45" i="13" s="1"/>
  <c r="AF45" i="13" s="1"/>
  <c r="DQ47" i="2"/>
  <c r="H45" i="13" s="1"/>
  <c r="DR47" i="2"/>
  <c r="I45" i="13" s="1"/>
  <c r="AH45" i="13" s="1"/>
  <c r="DS47" i="2"/>
  <c r="J45" i="13" s="1"/>
  <c r="AI45" i="13" s="1"/>
  <c r="DT47" i="2"/>
  <c r="K45" i="13" s="1"/>
  <c r="AJ45" i="13" s="1"/>
  <c r="DU47" i="2"/>
  <c r="L45" i="13" s="1"/>
  <c r="AK45" i="13" s="1"/>
  <c r="DV47" i="2"/>
  <c r="M45" i="13" s="1"/>
  <c r="AA45" i="13" s="1"/>
  <c r="DW47" i="2"/>
  <c r="N45" i="13" s="1"/>
  <c r="AM45" i="13" s="1"/>
  <c r="DX47" i="2"/>
  <c r="O45" i="13" s="1"/>
  <c r="AN45" i="13" s="1"/>
  <c r="DY47" i="2"/>
  <c r="P45" i="13" s="1"/>
  <c r="AO45" i="13" s="1"/>
  <c r="DZ47" i="2"/>
  <c r="Q45" i="13" s="1"/>
  <c r="AP45" i="13" s="1"/>
  <c r="DM48" i="2"/>
  <c r="D46" i="13" s="1"/>
  <c r="DN48" i="2"/>
  <c r="E46" i="13" s="1"/>
  <c r="AD46" i="13" s="1"/>
  <c r="DO48" i="2"/>
  <c r="F46" i="13" s="1"/>
  <c r="AE46" i="13" s="1"/>
  <c r="DP48" i="2"/>
  <c r="G46" i="13" s="1"/>
  <c r="AF46" i="13" s="1"/>
  <c r="DQ48" i="2"/>
  <c r="H46" i="13" s="1"/>
  <c r="DR48" i="2"/>
  <c r="I46" i="13" s="1"/>
  <c r="AH46" i="13" s="1"/>
  <c r="DS48" i="2"/>
  <c r="J46" i="13" s="1"/>
  <c r="AI46" i="13" s="1"/>
  <c r="DT48" i="2"/>
  <c r="K46" i="13" s="1"/>
  <c r="AJ46" i="13" s="1"/>
  <c r="DU48" i="2"/>
  <c r="L46" i="13" s="1"/>
  <c r="AK46" i="13" s="1"/>
  <c r="DV48" i="2"/>
  <c r="M46" i="13" s="1"/>
  <c r="DW48" i="2"/>
  <c r="N46" i="13" s="1"/>
  <c r="AM46" i="13" s="1"/>
  <c r="DX48" i="2"/>
  <c r="O46" i="13" s="1"/>
  <c r="AN46" i="13" s="1"/>
  <c r="DY48" i="2"/>
  <c r="P46" i="13" s="1"/>
  <c r="AO46" i="13" s="1"/>
  <c r="DZ48" i="2"/>
  <c r="Q46" i="13" s="1"/>
  <c r="AP46" i="13" s="1"/>
  <c r="DM49" i="2"/>
  <c r="D47" i="13" s="1"/>
  <c r="DN49" i="2"/>
  <c r="E47" i="13" s="1"/>
  <c r="AD47" i="13" s="1"/>
  <c r="DO49" i="2"/>
  <c r="F47" i="13" s="1"/>
  <c r="AE47" i="13" s="1"/>
  <c r="DP49" i="2"/>
  <c r="G47" i="13" s="1"/>
  <c r="AF47" i="13" s="1"/>
  <c r="DQ49" i="2"/>
  <c r="H47" i="13" s="1"/>
  <c r="DR49" i="2"/>
  <c r="I47" i="13" s="1"/>
  <c r="AH47" i="13" s="1"/>
  <c r="DS49" i="2"/>
  <c r="J47" i="13" s="1"/>
  <c r="AI47" i="13" s="1"/>
  <c r="DT49" i="2"/>
  <c r="K47" i="13" s="1"/>
  <c r="AJ47" i="13" s="1"/>
  <c r="DU49" i="2"/>
  <c r="L47" i="13" s="1"/>
  <c r="AK47" i="13" s="1"/>
  <c r="DV49" i="2"/>
  <c r="M47" i="13" s="1"/>
  <c r="DW49" i="2"/>
  <c r="N47" i="13" s="1"/>
  <c r="AM47" i="13" s="1"/>
  <c r="DX49" i="2"/>
  <c r="O47" i="13" s="1"/>
  <c r="AN47" i="13" s="1"/>
  <c r="DY49" i="2"/>
  <c r="P47" i="13" s="1"/>
  <c r="AO47" i="13" s="1"/>
  <c r="DZ49" i="2"/>
  <c r="Q47" i="13" s="1"/>
  <c r="AP47" i="13" s="1"/>
  <c r="DM50" i="2"/>
  <c r="D48" i="13" s="1"/>
  <c r="DN50" i="2"/>
  <c r="E48" i="13" s="1"/>
  <c r="AD48" i="13" s="1"/>
  <c r="DO50" i="2"/>
  <c r="F48" i="13" s="1"/>
  <c r="AE48" i="13" s="1"/>
  <c r="DP50" i="2"/>
  <c r="G48" i="13" s="1"/>
  <c r="AF48" i="13" s="1"/>
  <c r="DQ50" i="2"/>
  <c r="H48" i="13" s="1"/>
  <c r="DR50" i="2"/>
  <c r="I48" i="13" s="1"/>
  <c r="AH48" i="13" s="1"/>
  <c r="DS50" i="2"/>
  <c r="J48" i="13" s="1"/>
  <c r="AI48" i="13" s="1"/>
  <c r="DT50" i="2"/>
  <c r="K48" i="13" s="1"/>
  <c r="AJ48" i="13" s="1"/>
  <c r="DU50" i="2"/>
  <c r="L48" i="13" s="1"/>
  <c r="AK48" i="13" s="1"/>
  <c r="DV50" i="2"/>
  <c r="M48" i="13" s="1"/>
  <c r="DW50" i="2"/>
  <c r="N48" i="13" s="1"/>
  <c r="AM48" i="13" s="1"/>
  <c r="DX50" i="2"/>
  <c r="O48" i="13" s="1"/>
  <c r="AN48" i="13" s="1"/>
  <c r="DY50" i="2"/>
  <c r="P48" i="13" s="1"/>
  <c r="AO48" i="13" s="1"/>
  <c r="DZ50" i="2"/>
  <c r="Q48" i="13" s="1"/>
  <c r="AP48" i="13" s="1"/>
  <c r="DM51" i="2"/>
  <c r="D49" i="13" s="1"/>
  <c r="DN51" i="2"/>
  <c r="E49" i="13" s="1"/>
  <c r="AD49" i="13" s="1"/>
  <c r="DO51" i="2"/>
  <c r="F49" i="13" s="1"/>
  <c r="AE49" i="13" s="1"/>
  <c r="DP51" i="2"/>
  <c r="G49" i="13" s="1"/>
  <c r="AF49" i="13" s="1"/>
  <c r="DQ51" i="2"/>
  <c r="H49" i="13" s="1"/>
  <c r="DR51" i="2"/>
  <c r="I49" i="13" s="1"/>
  <c r="AH49" i="13" s="1"/>
  <c r="DS51" i="2"/>
  <c r="J49" i="13" s="1"/>
  <c r="AI49" i="13" s="1"/>
  <c r="DT51" i="2"/>
  <c r="K49" i="13" s="1"/>
  <c r="AJ49" i="13" s="1"/>
  <c r="DU51" i="2"/>
  <c r="L49" i="13" s="1"/>
  <c r="AK49" i="13" s="1"/>
  <c r="DV51" i="2"/>
  <c r="M49" i="13" s="1"/>
  <c r="DW51" i="2"/>
  <c r="N49" i="13" s="1"/>
  <c r="AM49" i="13" s="1"/>
  <c r="DX51" i="2"/>
  <c r="O49" i="13" s="1"/>
  <c r="AN49" i="13" s="1"/>
  <c r="DY51" i="2"/>
  <c r="P49" i="13" s="1"/>
  <c r="AO49" i="13" s="1"/>
  <c r="DZ51" i="2"/>
  <c r="Q49" i="13" s="1"/>
  <c r="AP49" i="13" s="1"/>
  <c r="DM52" i="2"/>
  <c r="D50" i="13" s="1"/>
  <c r="DN52" i="2"/>
  <c r="E50" i="13" s="1"/>
  <c r="AD50" i="13" s="1"/>
  <c r="DO52" i="2"/>
  <c r="F50" i="13" s="1"/>
  <c r="AE50" i="13" s="1"/>
  <c r="DP52" i="2"/>
  <c r="G50" i="13" s="1"/>
  <c r="AF50" i="13" s="1"/>
  <c r="DQ52" i="2"/>
  <c r="H50" i="13" s="1"/>
  <c r="DR52" i="2"/>
  <c r="I50" i="13" s="1"/>
  <c r="AH50" i="13" s="1"/>
  <c r="DS52" i="2"/>
  <c r="J50" i="13" s="1"/>
  <c r="AI50" i="13" s="1"/>
  <c r="DT52" i="2"/>
  <c r="K50" i="13" s="1"/>
  <c r="AJ50" i="13" s="1"/>
  <c r="DU52" i="2"/>
  <c r="L50" i="13" s="1"/>
  <c r="AK50" i="13" s="1"/>
  <c r="DV52" i="2"/>
  <c r="M50" i="13" s="1"/>
  <c r="DW52" i="2"/>
  <c r="N50" i="13" s="1"/>
  <c r="AM50" i="13" s="1"/>
  <c r="DX52" i="2"/>
  <c r="O50" i="13" s="1"/>
  <c r="AN50" i="13" s="1"/>
  <c r="DY52" i="2"/>
  <c r="P50" i="13" s="1"/>
  <c r="AO50" i="13" s="1"/>
  <c r="DZ52" i="2"/>
  <c r="Q50" i="13" s="1"/>
  <c r="AP50" i="13" s="1"/>
  <c r="DM53" i="2"/>
  <c r="D51" i="13" s="1"/>
  <c r="DN53" i="2"/>
  <c r="E51" i="13" s="1"/>
  <c r="AD51" i="13" s="1"/>
  <c r="DO53" i="2"/>
  <c r="F51" i="13" s="1"/>
  <c r="AE51" i="13" s="1"/>
  <c r="DP53" i="2"/>
  <c r="G51" i="13" s="1"/>
  <c r="AF51" i="13" s="1"/>
  <c r="DQ53" i="2"/>
  <c r="H51" i="13" s="1"/>
  <c r="DR53" i="2"/>
  <c r="I51" i="13" s="1"/>
  <c r="AH51" i="13" s="1"/>
  <c r="DS53" i="2"/>
  <c r="J51" i="13" s="1"/>
  <c r="AI51" i="13" s="1"/>
  <c r="DT53" i="2"/>
  <c r="K51" i="13" s="1"/>
  <c r="AJ51" i="13" s="1"/>
  <c r="DU53" i="2"/>
  <c r="L51" i="13" s="1"/>
  <c r="AK51" i="13" s="1"/>
  <c r="DV53" i="2"/>
  <c r="M51" i="13" s="1"/>
  <c r="DW53" i="2"/>
  <c r="N51" i="13" s="1"/>
  <c r="AM51" i="13" s="1"/>
  <c r="DX53" i="2"/>
  <c r="O51" i="13" s="1"/>
  <c r="AN51" i="13" s="1"/>
  <c r="DY53" i="2"/>
  <c r="P51" i="13" s="1"/>
  <c r="AO51" i="13" s="1"/>
  <c r="DZ53" i="2"/>
  <c r="Q51" i="13" s="1"/>
  <c r="AP51" i="13" s="1"/>
  <c r="DM54" i="2"/>
  <c r="D52" i="13" s="1"/>
  <c r="DN54" i="2"/>
  <c r="E52" i="13" s="1"/>
  <c r="AD52" i="13" s="1"/>
  <c r="DO54" i="2"/>
  <c r="F52" i="13" s="1"/>
  <c r="AE52" i="13" s="1"/>
  <c r="DP54" i="2"/>
  <c r="G52" i="13" s="1"/>
  <c r="AF52" i="13" s="1"/>
  <c r="DQ54" i="2"/>
  <c r="H52" i="13" s="1"/>
  <c r="DR54" i="2"/>
  <c r="I52" i="13" s="1"/>
  <c r="AH52" i="13" s="1"/>
  <c r="DS54" i="2"/>
  <c r="J52" i="13" s="1"/>
  <c r="AI52" i="13" s="1"/>
  <c r="DT54" i="2"/>
  <c r="K52" i="13" s="1"/>
  <c r="AJ52" i="13" s="1"/>
  <c r="DU54" i="2"/>
  <c r="L52" i="13" s="1"/>
  <c r="AK52" i="13" s="1"/>
  <c r="DV54" i="2"/>
  <c r="M52" i="13" s="1"/>
  <c r="AA52" i="13" s="1"/>
  <c r="DW54" i="2"/>
  <c r="N52" i="13" s="1"/>
  <c r="AM52" i="13" s="1"/>
  <c r="DX54" i="2"/>
  <c r="O52" i="13" s="1"/>
  <c r="AN52" i="13" s="1"/>
  <c r="DY54" i="2"/>
  <c r="P52" i="13" s="1"/>
  <c r="AO52" i="13" s="1"/>
  <c r="DZ54" i="2"/>
  <c r="Q52" i="13" s="1"/>
  <c r="AP52" i="13" s="1"/>
  <c r="DM55" i="2"/>
  <c r="D53" i="13" s="1"/>
  <c r="DN55" i="2"/>
  <c r="E53" i="13" s="1"/>
  <c r="AD53" i="13" s="1"/>
  <c r="DO55" i="2"/>
  <c r="F53" i="13" s="1"/>
  <c r="AE53" i="13" s="1"/>
  <c r="DP55" i="2"/>
  <c r="G53" i="13" s="1"/>
  <c r="AF53" i="13" s="1"/>
  <c r="DQ55" i="2"/>
  <c r="H53" i="13" s="1"/>
  <c r="DR55" i="2"/>
  <c r="I53" i="13" s="1"/>
  <c r="AH53" i="13" s="1"/>
  <c r="DS55" i="2"/>
  <c r="J53" i="13" s="1"/>
  <c r="AI53" i="13" s="1"/>
  <c r="DT55" i="2"/>
  <c r="K53" i="13" s="1"/>
  <c r="AJ53" i="13" s="1"/>
  <c r="DU55" i="2"/>
  <c r="L53" i="13" s="1"/>
  <c r="AK53" i="13" s="1"/>
  <c r="DV55" i="2"/>
  <c r="M53" i="13" s="1"/>
  <c r="DW55" i="2"/>
  <c r="N53" i="13" s="1"/>
  <c r="AM53" i="13" s="1"/>
  <c r="DX55" i="2"/>
  <c r="O53" i="13" s="1"/>
  <c r="AN53" i="13" s="1"/>
  <c r="DY55" i="2"/>
  <c r="P53" i="13" s="1"/>
  <c r="AO53" i="13" s="1"/>
  <c r="DZ55" i="2"/>
  <c r="Q53" i="13" s="1"/>
  <c r="AP53" i="13" s="1"/>
  <c r="DM56" i="2"/>
  <c r="D54" i="13" s="1"/>
  <c r="DN56" i="2"/>
  <c r="E54" i="13" s="1"/>
  <c r="AD54" i="13" s="1"/>
  <c r="DO56" i="2"/>
  <c r="F54" i="13" s="1"/>
  <c r="AE54" i="13" s="1"/>
  <c r="DP56" i="2"/>
  <c r="G54" i="13" s="1"/>
  <c r="AF54" i="13" s="1"/>
  <c r="DQ56" i="2"/>
  <c r="H54" i="13" s="1"/>
  <c r="DR56" i="2"/>
  <c r="I54" i="13" s="1"/>
  <c r="AH54" i="13" s="1"/>
  <c r="DS56" i="2"/>
  <c r="J54" i="13" s="1"/>
  <c r="AI54" i="13" s="1"/>
  <c r="DT56" i="2"/>
  <c r="K54" i="13" s="1"/>
  <c r="AJ54" i="13" s="1"/>
  <c r="DU56" i="2"/>
  <c r="L54" i="13" s="1"/>
  <c r="AK54" i="13" s="1"/>
  <c r="DV56" i="2"/>
  <c r="M54" i="13" s="1"/>
  <c r="AA54" i="13" s="1"/>
  <c r="DW56" i="2"/>
  <c r="N54" i="13" s="1"/>
  <c r="AM54" i="13" s="1"/>
  <c r="DX56" i="2"/>
  <c r="O54" i="13" s="1"/>
  <c r="AN54" i="13" s="1"/>
  <c r="DY56" i="2"/>
  <c r="P54" i="13" s="1"/>
  <c r="AO54" i="13" s="1"/>
  <c r="DZ56" i="2"/>
  <c r="Q54" i="13" s="1"/>
  <c r="AP54" i="13" s="1"/>
  <c r="DM57" i="2"/>
  <c r="D55" i="13" s="1"/>
  <c r="DN57" i="2"/>
  <c r="E55" i="13" s="1"/>
  <c r="AD55" i="13" s="1"/>
  <c r="DO57" i="2"/>
  <c r="F55" i="13" s="1"/>
  <c r="AE55" i="13" s="1"/>
  <c r="DP57" i="2"/>
  <c r="G55" i="13" s="1"/>
  <c r="AF55" i="13" s="1"/>
  <c r="DQ57" i="2"/>
  <c r="H55" i="13" s="1"/>
  <c r="DR57" i="2"/>
  <c r="I55" i="13" s="1"/>
  <c r="AH55" i="13" s="1"/>
  <c r="DS57" i="2"/>
  <c r="J55" i="13" s="1"/>
  <c r="AI55" i="13" s="1"/>
  <c r="DT57" i="2"/>
  <c r="K55" i="13" s="1"/>
  <c r="AJ55" i="13" s="1"/>
  <c r="DU57" i="2"/>
  <c r="L55" i="13" s="1"/>
  <c r="AK55" i="13" s="1"/>
  <c r="DV57" i="2"/>
  <c r="M55" i="13" s="1"/>
  <c r="DW57" i="2"/>
  <c r="N55" i="13" s="1"/>
  <c r="AM55" i="13" s="1"/>
  <c r="DX57" i="2"/>
  <c r="O55" i="13" s="1"/>
  <c r="AN55" i="13" s="1"/>
  <c r="DY57" i="2"/>
  <c r="P55" i="13" s="1"/>
  <c r="AO55" i="13" s="1"/>
  <c r="DZ57" i="2"/>
  <c r="Q55" i="13" s="1"/>
  <c r="AP55" i="13" s="1"/>
  <c r="DM58" i="2"/>
  <c r="D56" i="13" s="1"/>
  <c r="DN58" i="2"/>
  <c r="E56" i="13" s="1"/>
  <c r="AD56" i="13" s="1"/>
  <c r="DO58" i="2"/>
  <c r="F56" i="13" s="1"/>
  <c r="AE56" i="13" s="1"/>
  <c r="DP58" i="2"/>
  <c r="G56" i="13" s="1"/>
  <c r="AF56" i="13" s="1"/>
  <c r="DQ58" i="2"/>
  <c r="H56" i="13" s="1"/>
  <c r="DR58" i="2"/>
  <c r="I56" i="13" s="1"/>
  <c r="AH56" i="13" s="1"/>
  <c r="DS58" i="2"/>
  <c r="J56" i="13" s="1"/>
  <c r="AI56" i="13" s="1"/>
  <c r="DT58" i="2"/>
  <c r="K56" i="13" s="1"/>
  <c r="AJ56" i="13" s="1"/>
  <c r="DU58" i="2"/>
  <c r="L56" i="13" s="1"/>
  <c r="AK56" i="13" s="1"/>
  <c r="DV58" i="2"/>
  <c r="M56" i="13" s="1"/>
  <c r="DW58" i="2"/>
  <c r="N56" i="13" s="1"/>
  <c r="AM56" i="13" s="1"/>
  <c r="DX58" i="2"/>
  <c r="O56" i="13" s="1"/>
  <c r="AN56" i="13" s="1"/>
  <c r="DY58" i="2"/>
  <c r="P56" i="13" s="1"/>
  <c r="AO56" i="13" s="1"/>
  <c r="DZ58" i="2"/>
  <c r="Q56" i="13" s="1"/>
  <c r="AP56" i="13" s="1"/>
  <c r="DM59" i="2"/>
  <c r="D57" i="13" s="1"/>
  <c r="DN59" i="2"/>
  <c r="E57" i="13" s="1"/>
  <c r="AD57" i="13" s="1"/>
  <c r="DO59" i="2"/>
  <c r="F57" i="13" s="1"/>
  <c r="AE57" i="13" s="1"/>
  <c r="DP59" i="2"/>
  <c r="G57" i="13" s="1"/>
  <c r="AF57" i="13" s="1"/>
  <c r="DQ59" i="2"/>
  <c r="H57" i="13" s="1"/>
  <c r="DR59" i="2"/>
  <c r="I57" i="13" s="1"/>
  <c r="AH57" i="13" s="1"/>
  <c r="DS59" i="2"/>
  <c r="J57" i="13" s="1"/>
  <c r="AI57" i="13" s="1"/>
  <c r="DT59" i="2"/>
  <c r="K57" i="13" s="1"/>
  <c r="AJ57" i="13" s="1"/>
  <c r="DU59" i="2"/>
  <c r="L57" i="13" s="1"/>
  <c r="AK57" i="13" s="1"/>
  <c r="DV59" i="2"/>
  <c r="M57" i="13" s="1"/>
  <c r="AA57" i="13" s="1"/>
  <c r="DW59" i="2"/>
  <c r="N57" i="13" s="1"/>
  <c r="AM57" i="13" s="1"/>
  <c r="DX59" i="2"/>
  <c r="O57" i="13" s="1"/>
  <c r="AN57" i="13" s="1"/>
  <c r="DY59" i="2"/>
  <c r="P57" i="13" s="1"/>
  <c r="AO57" i="13" s="1"/>
  <c r="DZ59" i="2"/>
  <c r="Q57" i="13" s="1"/>
  <c r="AP57" i="13" s="1"/>
  <c r="B35" i="13"/>
  <c r="A35" i="13" s="1"/>
  <c r="B36" i="13"/>
  <c r="A36" i="13" s="1"/>
  <c r="B37" i="13"/>
  <c r="A37" i="13" s="1"/>
  <c r="B38" i="13"/>
  <c r="A38" i="13" s="1"/>
  <c r="B39" i="13"/>
  <c r="A39" i="13" s="1"/>
  <c r="B40" i="13"/>
  <c r="A40" i="13" s="1"/>
  <c r="B41" i="13"/>
  <c r="A41" i="13" s="1"/>
  <c r="B42" i="13"/>
  <c r="A42" i="13" s="1"/>
  <c r="B43" i="13"/>
  <c r="A43" i="13" s="1"/>
  <c r="B44" i="13"/>
  <c r="A44" i="13" s="1"/>
  <c r="B45" i="13"/>
  <c r="A45" i="13" s="1"/>
  <c r="B46" i="13"/>
  <c r="A46" i="13" s="1"/>
  <c r="B47" i="13"/>
  <c r="A47" i="13" s="1"/>
  <c r="B48" i="13"/>
  <c r="A48" i="13" s="1"/>
  <c r="B49" i="13"/>
  <c r="A49" i="13" s="1"/>
  <c r="B50" i="13"/>
  <c r="A50" i="13" s="1"/>
  <c r="B51" i="13"/>
  <c r="A51" i="13" s="1"/>
  <c r="B52" i="13"/>
  <c r="A52" i="13" s="1"/>
  <c r="B53" i="13"/>
  <c r="A53" i="13" s="1"/>
  <c r="B54" i="13"/>
  <c r="A54" i="13" s="1"/>
  <c r="B55" i="13"/>
  <c r="A55" i="13" s="1"/>
  <c r="B56" i="13"/>
  <c r="A56" i="13" s="1"/>
  <c r="B57" i="13"/>
  <c r="A57" i="13" s="1"/>
  <c r="V56" i="13" l="1"/>
  <c r="W56" i="13"/>
  <c r="AL56" i="13"/>
  <c r="V55" i="13"/>
  <c r="W55" i="13"/>
  <c r="AL55" i="13"/>
  <c r="V53" i="13"/>
  <c r="W53" i="13"/>
  <c r="AL53" i="13"/>
  <c r="V51" i="13"/>
  <c r="W51" i="13"/>
  <c r="AL51" i="13"/>
  <c r="V50" i="13"/>
  <c r="W50" i="13"/>
  <c r="AL50" i="13"/>
  <c r="V49" i="13"/>
  <c r="W49" i="13"/>
  <c r="AL49" i="13"/>
  <c r="V48" i="13"/>
  <c r="W48" i="13"/>
  <c r="AL48" i="13"/>
  <c r="V46" i="13"/>
  <c r="W46" i="13"/>
  <c r="AL46" i="13"/>
  <c r="V43" i="13"/>
  <c r="W43" i="13"/>
  <c r="AL43" i="13"/>
  <c r="V41" i="13"/>
  <c r="W41" i="13"/>
  <c r="AL41" i="13"/>
  <c r="V39" i="13"/>
  <c r="W39" i="13"/>
  <c r="AL39" i="13"/>
  <c r="V37" i="13"/>
  <c r="W37" i="13"/>
  <c r="AL37" i="13"/>
  <c r="V34" i="13"/>
  <c r="W34" i="13"/>
  <c r="AL34" i="13"/>
  <c r="V33" i="13"/>
  <c r="W33" i="13"/>
  <c r="AL33" i="13"/>
  <c r="V30" i="13"/>
  <c r="W30" i="13"/>
  <c r="AL30" i="13"/>
  <c r="V29" i="13"/>
  <c r="W29" i="13"/>
  <c r="AL29" i="13"/>
  <c r="V28" i="13"/>
  <c r="W28" i="13"/>
  <c r="AL28" i="13"/>
  <c r="V27" i="13"/>
  <c r="W27" i="13"/>
  <c r="AL27" i="13"/>
  <c r="V24" i="13"/>
  <c r="W24" i="13"/>
  <c r="AL24" i="13"/>
  <c r="V22" i="13"/>
  <c r="W22" i="13"/>
  <c r="AL22" i="13"/>
  <c r="V20" i="13"/>
  <c r="W20" i="13"/>
  <c r="AL20" i="13"/>
  <c r="V19" i="13"/>
  <c r="W19" i="13"/>
  <c r="AL19" i="13"/>
  <c r="V17" i="13"/>
  <c r="W17" i="13"/>
  <c r="AL17" i="13"/>
  <c r="V16" i="13"/>
  <c r="W16" i="13"/>
  <c r="AL16" i="13"/>
  <c r="T57" i="13"/>
  <c r="U57" i="13"/>
  <c r="AG57" i="13"/>
  <c r="R57" i="13"/>
  <c r="S57" i="13"/>
  <c r="AC57" i="13"/>
  <c r="T56" i="13"/>
  <c r="U56" i="13"/>
  <c r="AG56" i="13"/>
  <c r="R56" i="13"/>
  <c r="S56" i="13"/>
  <c r="AC56" i="13"/>
  <c r="T55" i="13"/>
  <c r="U55" i="13"/>
  <c r="AG55" i="13"/>
  <c r="R55" i="13"/>
  <c r="S55" i="13"/>
  <c r="AC55" i="13"/>
  <c r="T54" i="13"/>
  <c r="U54" i="13"/>
  <c r="AG54" i="13"/>
  <c r="R54" i="13"/>
  <c r="S54" i="13"/>
  <c r="AC54" i="13"/>
  <c r="T53" i="13"/>
  <c r="U53" i="13"/>
  <c r="AG53" i="13"/>
  <c r="R53" i="13"/>
  <c r="S53" i="13"/>
  <c r="AC53" i="13"/>
  <c r="T52" i="13"/>
  <c r="U52" i="13"/>
  <c r="AG52" i="13"/>
  <c r="R52" i="13"/>
  <c r="S52" i="13"/>
  <c r="AC52" i="13"/>
  <c r="T51" i="13"/>
  <c r="U51" i="13"/>
  <c r="AG51" i="13"/>
  <c r="R51" i="13"/>
  <c r="S51" i="13"/>
  <c r="AC51" i="13"/>
  <c r="T50" i="13"/>
  <c r="U50" i="13"/>
  <c r="AG50" i="13"/>
  <c r="R50" i="13"/>
  <c r="S50" i="13"/>
  <c r="AC50" i="13"/>
  <c r="T49" i="13"/>
  <c r="U49" i="13"/>
  <c r="AG49" i="13"/>
  <c r="R49" i="13"/>
  <c r="S49" i="13"/>
  <c r="AC49" i="13"/>
  <c r="T48" i="13"/>
  <c r="U48" i="13"/>
  <c r="AG48" i="13"/>
  <c r="R48" i="13"/>
  <c r="S48" i="13"/>
  <c r="AC48" i="13"/>
  <c r="T47" i="13"/>
  <c r="U47" i="13"/>
  <c r="AG47" i="13"/>
  <c r="R47" i="13"/>
  <c r="S47" i="13"/>
  <c r="AC47" i="13"/>
  <c r="T46" i="13"/>
  <c r="U46" i="13"/>
  <c r="AG46" i="13"/>
  <c r="R46" i="13"/>
  <c r="S46" i="13"/>
  <c r="AC46" i="13"/>
  <c r="T45" i="13"/>
  <c r="U45" i="13"/>
  <c r="AG45" i="13"/>
  <c r="R45" i="13"/>
  <c r="S45" i="13"/>
  <c r="AC45" i="13"/>
  <c r="T44" i="13"/>
  <c r="U44" i="13"/>
  <c r="AG44" i="13"/>
  <c r="R44" i="13"/>
  <c r="S44" i="13"/>
  <c r="AC44" i="13"/>
  <c r="T43" i="13"/>
  <c r="U43" i="13"/>
  <c r="AG43" i="13"/>
  <c r="R43" i="13"/>
  <c r="S43" i="13"/>
  <c r="AC43" i="13"/>
  <c r="T42" i="13"/>
  <c r="U42" i="13"/>
  <c r="AG42" i="13"/>
  <c r="R42" i="13"/>
  <c r="S42" i="13"/>
  <c r="AC42" i="13"/>
  <c r="T41" i="13"/>
  <c r="U41" i="13"/>
  <c r="AG41" i="13"/>
  <c r="R41" i="13"/>
  <c r="S41" i="13"/>
  <c r="AC41" i="13"/>
  <c r="T40" i="13"/>
  <c r="U40" i="13"/>
  <c r="AG40" i="13"/>
  <c r="R40" i="13"/>
  <c r="S40" i="13"/>
  <c r="AC40" i="13"/>
  <c r="T39" i="13"/>
  <c r="U39" i="13"/>
  <c r="AG39" i="13"/>
  <c r="R39" i="13"/>
  <c r="S39" i="13"/>
  <c r="AC39" i="13"/>
  <c r="T38" i="13"/>
  <c r="U38" i="13"/>
  <c r="AG38" i="13"/>
  <c r="R38" i="13"/>
  <c r="S38" i="13"/>
  <c r="AC38" i="13"/>
  <c r="T37" i="13"/>
  <c r="U37" i="13"/>
  <c r="AG37" i="13"/>
  <c r="R37" i="13"/>
  <c r="S37" i="13"/>
  <c r="AC37" i="13"/>
  <c r="T36" i="13"/>
  <c r="U36" i="13"/>
  <c r="AG36" i="13"/>
  <c r="R36" i="13"/>
  <c r="S36" i="13"/>
  <c r="AC36" i="13"/>
  <c r="T35" i="13"/>
  <c r="U35" i="13"/>
  <c r="AG35" i="13"/>
  <c r="R35" i="13"/>
  <c r="S35" i="13"/>
  <c r="AC35" i="13"/>
  <c r="T34" i="13"/>
  <c r="U34" i="13"/>
  <c r="AG34" i="13"/>
  <c r="R34" i="13"/>
  <c r="S34" i="13"/>
  <c r="AC34" i="13"/>
  <c r="T33" i="13"/>
  <c r="U33" i="13"/>
  <c r="AG33" i="13"/>
  <c r="R33" i="13"/>
  <c r="S33" i="13"/>
  <c r="AC33" i="13"/>
  <c r="T32" i="13"/>
  <c r="U32" i="13"/>
  <c r="AG32" i="13"/>
  <c r="R32" i="13"/>
  <c r="S32" i="13"/>
  <c r="AC32" i="13"/>
  <c r="T31" i="13"/>
  <c r="U31" i="13"/>
  <c r="AG31" i="13"/>
  <c r="R31" i="13"/>
  <c r="S31" i="13"/>
  <c r="AC31" i="13"/>
  <c r="T30" i="13"/>
  <c r="U30" i="13"/>
  <c r="AG30" i="13"/>
  <c r="R30" i="13"/>
  <c r="S30" i="13"/>
  <c r="AC30" i="13"/>
  <c r="T29" i="13"/>
  <c r="U29" i="13"/>
  <c r="AG29" i="13"/>
  <c r="R29" i="13"/>
  <c r="S29" i="13"/>
  <c r="AC29" i="13"/>
  <c r="T28" i="13"/>
  <c r="U28" i="13"/>
  <c r="AG28" i="13"/>
  <c r="R28" i="13"/>
  <c r="S28" i="13"/>
  <c r="AC28" i="13"/>
  <c r="T27" i="13"/>
  <c r="U27" i="13"/>
  <c r="AG27" i="13"/>
  <c r="R27" i="13"/>
  <c r="S27" i="13"/>
  <c r="AC27" i="13"/>
  <c r="T26" i="13"/>
  <c r="U26" i="13"/>
  <c r="AG26" i="13"/>
  <c r="R26" i="13"/>
  <c r="S26" i="13"/>
  <c r="AC26" i="13"/>
  <c r="T25" i="13"/>
  <c r="U25" i="13"/>
  <c r="AG25" i="13"/>
  <c r="R25" i="13"/>
  <c r="S25" i="13"/>
  <c r="AC25" i="13"/>
  <c r="T24" i="13"/>
  <c r="U24" i="13"/>
  <c r="AG24" i="13"/>
  <c r="R24" i="13"/>
  <c r="S24" i="13"/>
  <c r="AC24" i="13"/>
  <c r="T23" i="13"/>
  <c r="U23" i="13"/>
  <c r="AG23" i="13"/>
  <c r="R23" i="13"/>
  <c r="S23" i="13"/>
  <c r="AC23" i="13"/>
  <c r="T22" i="13"/>
  <c r="U22" i="13"/>
  <c r="AG22" i="13"/>
  <c r="R22" i="13"/>
  <c r="S22" i="13"/>
  <c r="AC22" i="13"/>
  <c r="T21" i="13"/>
  <c r="U21" i="13"/>
  <c r="AG21" i="13"/>
  <c r="R21" i="13"/>
  <c r="S21" i="13"/>
  <c r="AC21" i="13"/>
  <c r="T20" i="13"/>
  <c r="U20" i="13"/>
  <c r="AG20" i="13"/>
  <c r="R20" i="13"/>
  <c r="S20" i="13"/>
  <c r="AC20" i="13"/>
  <c r="T19" i="13"/>
  <c r="U19" i="13"/>
  <c r="AG19" i="13"/>
  <c r="R19" i="13"/>
  <c r="S19" i="13"/>
  <c r="AC19" i="13"/>
  <c r="T18" i="13"/>
  <c r="U18" i="13"/>
  <c r="AG18" i="13"/>
  <c r="R18" i="13"/>
  <c r="S18" i="13"/>
  <c r="AC18" i="13"/>
  <c r="T17" i="13"/>
  <c r="U17" i="13"/>
  <c r="AG17" i="13"/>
  <c r="R17" i="13"/>
  <c r="S17" i="13"/>
  <c r="AC17" i="13"/>
  <c r="T16" i="13"/>
  <c r="U16" i="13"/>
  <c r="AG16" i="13"/>
  <c r="R16" i="13"/>
  <c r="S16" i="13"/>
  <c r="AC16" i="13"/>
  <c r="T15" i="13"/>
  <c r="U15" i="13"/>
  <c r="AG15" i="13"/>
  <c r="R15" i="13"/>
  <c r="S15" i="13"/>
  <c r="AC15" i="13"/>
  <c r="T14" i="13"/>
  <c r="U14" i="13"/>
  <c r="AG14" i="13"/>
  <c r="R14" i="13"/>
  <c r="S14" i="13"/>
  <c r="AC14" i="13"/>
  <c r="T13" i="13"/>
  <c r="U13" i="13"/>
  <c r="AG13" i="13"/>
  <c r="R13" i="13"/>
  <c r="S13" i="13"/>
  <c r="AC13" i="13"/>
  <c r="T12" i="13"/>
  <c r="U12" i="13"/>
  <c r="AG12" i="13"/>
  <c r="R12" i="13"/>
  <c r="S12" i="13"/>
  <c r="AC12" i="13"/>
  <c r="T11" i="13"/>
  <c r="U11" i="13"/>
  <c r="AG11" i="13"/>
  <c r="R11" i="13"/>
  <c r="S11" i="13"/>
  <c r="AC11" i="13"/>
  <c r="AG10" i="13"/>
  <c r="T10" i="13"/>
  <c r="U10" i="13"/>
  <c r="R10" i="13"/>
  <c r="S10" i="13"/>
  <c r="AC10" i="13"/>
  <c r="AG9" i="13"/>
  <c r="T9" i="13"/>
  <c r="C42" i="11" s="1"/>
  <c r="U9" i="13"/>
  <c r="F42" i="11" s="1"/>
  <c r="AC9" i="13"/>
  <c r="R9" i="13"/>
  <c r="C41" i="11" s="1"/>
  <c r="S9" i="13"/>
  <c r="F41" i="11" s="1"/>
  <c r="Z9" i="13"/>
  <c r="H42" i="11" s="1"/>
  <c r="Y15" i="13"/>
  <c r="Y19" i="13"/>
  <c r="Y23" i="13"/>
  <c r="Z39" i="13"/>
  <c r="Z37" i="13"/>
  <c r="Z35" i="13"/>
  <c r="Z33" i="13"/>
  <c r="Z31" i="13"/>
  <c r="Z29" i="13"/>
  <c r="Z27" i="13"/>
  <c r="Z25" i="13"/>
  <c r="Y29" i="13"/>
  <c r="AA50" i="13"/>
  <c r="AA48" i="13"/>
  <c r="AA46" i="13"/>
  <c r="AA41" i="13"/>
  <c r="Y56" i="13"/>
  <c r="Y55" i="13"/>
  <c r="AA53" i="13"/>
  <c r="Y52" i="13"/>
  <c r="Y51" i="13"/>
  <c r="AA49" i="13"/>
  <c r="Y48" i="13"/>
  <c r="Y47" i="13"/>
  <c r="Z42" i="13"/>
  <c r="Z40" i="13"/>
  <c r="Z36" i="13"/>
  <c r="Z32" i="13"/>
  <c r="AA29" i="13"/>
  <c r="AA27" i="13"/>
  <c r="Y26" i="13"/>
  <c r="Y25" i="13"/>
  <c r="Y22" i="13"/>
  <c r="Z46" i="13"/>
  <c r="Z20" i="13"/>
  <c r="Z18" i="13"/>
  <c r="Z16" i="13"/>
  <c r="Z14" i="13"/>
  <c r="Z12" i="13"/>
  <c r="Z11" i="13"/>
  <c r="Z10" i="13"/>
  <c r="Y41" i="13"/>
  <c r="Z56" i="13"/>
  <c r="Z52" i="13"/>
  <c r="Y44" i="13"/>
  <c r="Y43" i="13"/>
  <c r="Y40" i="13"/>
  <c r="Y39" i="13"/>
  <c r="AA37" i="13"/>
  <c r="Y36" i="13"/>
  <c r="Y35" i="13"/>
  <c r="AA33" i="13"/>
  <c r="Y32" i="13"/>
  <c r="Y31" i="13"/>
  <c r="Z21" i="13"/>
  <c r="AA19" i="13"/>
  <c r="Y18" i="13"/>
  <c r="Z17" i="13"/>
  <c r="Z13" i="13"/>
  <c r="Y12" i="13"/>
  <c r="Y10" i="13"/>
  <c r="Z22" i="13"/>
  <c r="Z26" i="13"/>
  <c r="AA22" i="13"/>
  <c r="V57" i="13"/>
  <c r="W57" i="13"/>
  <c r="AL57" i="13"/>
  <c r="V54" i="13"/>
  <c r="W54" i="13"/>
  <c r="AL54" i="13"/>
  <c r="V52" i="13"/>
  <c r="W52" i="13"/>
  <c r="AL52" i="13"/>
  <c r="V47" i="13"/>
  <c r="W47" i="13"/>
  <c r="AL47" i="13"/>
  <c r="V45" i="13"/>
  <c r="W45" i="13"/>
  <c r="AL45" i="13"/>
  <c r="V44" i="13"/>
  <c r="W44" i="13"/>
  <c r="AL44" i="13"/>
  <c r="V42" i="13"/>
  <c r="W42" i="13"/>
  <c r="AL42" i="13"/>
  <c r="V40" i="13"/>
  <c r="W40" i="13"/>
  <c r="AL40" i="13"/>
  <c r="V38" i="13"/>
  <c r="W38" i="13"/>
  <c r="AL38" i="13"/>
  <c r="V36" i="13"/>
  <c r="W36" i="13"/>
  <c r="AL36" i="13"/>
  <c r="V35" i="13"/>
  <c r="W35" i="13"/>
  <c r="AL35" i="13"/>
  <c r="V32" i="13"/>
  <c r="W32" i="13"/>
  <c r="AL32" i="13"/>
  <c r="V31" i="13"/>
  <c r="W31" i="13"/>
  <c r="AL31" i="13"/>
  <c r="V26" i="13"/>
  <c r="W26" i="13"/>
  <c r="AL26" i="13"/>
  <c r="V25" i="13"/>
  <c r="W25" i="13"/>
  <c r="AL25" i="13"/>
  <c r="V23" i="13"/>
  <c r="W23" i="13"/>
  <c r="AL23" i="13"/>
  <c r="V21" i="13"/>
  <c r="W21" i="13"/>
  <c r="AL21" i="13"/>
  <c r="V18" i="13"/>
  <c r="W18" i="13"/>
  <c r="AL18" i="13"/>
  <c r="V15" i="13"/>
  <c r="W15" i="13"/>
  <c r="AL15" i="13"/>
  <c r="V14" i="13"/>
  <c r="W14" i="13"/>
  <c r="AL14" i="13"/>
  <c r="V13" i="13"/>
  <c r="W13" i="13"/>
  <c r="AL13" i="13"/>
  <c r="V12" i="13"/>
  <c r="W12" i="13"/>
  <c r="AL12" i="13"/>
  <c r="V11" i="13"/>
  <c r="W11" i="13"/>
  <c r="AL11" i="13"/>
  <c r="AL10" i="13"/>
  <c r="V10" i="13"/>
  <c r="W10" i="13"/>
  <c r="AL9" i="13"/>
  <c r="V9" i="13"/>
  <c r="C43" i="11" s="1"/>
  <c r="W9" i="13"/>
  <c r="F43" i="11" s="1"/>
  <c r="Z15" i="13"/>
  <c r="AA13" i="13"/>
  <c r="Y17" i="13"/>
  <c r="Y21" i="13"/>
  <c r="AA38" i="13"/>
  <c r="AA36" i="13"/>
  <c r="AA34" i="13"/>
  <c r="AA32" i="13"/>
  <c r="AA30" i="13"/>
  <c r="AA28" i="13"/>
  <c r="AA26" i="13"/>
  <c r="AA24" i="13"/>
  <c r="Z55" i="13"/>
  <c r="Z53" i="13"/>
  <c r="Z51" i="13"/>
  <c r="Z49" i="13"/>
  <c r="Z47" i="13"/>
  <c r="Z45" i="13"/>
  <c r="Z43" i="13"/>
  <c r="Z41" i="13"/>
  <c r="Y57" i="13"/>
  <c r="Z57" i="13"/>
  <c r="AA55" i="13"/>
  <c r="Y54" i="13"/>
  <c r="Y53" i="13"/>
  <c r="AA51" i="13"/>
  <c r="Y50" i="13"/>
  <c r="Y49" i="13"/>
  <c r="AA47" i="13"/>
  <c r="Z44" i="13"/>
  <c r="AA40" i="13"/>
  <c r="Z38" i="13"/>
  <c r="Z34" i="13"/>
  <c r="Z30" i="13"/>
  <c r="Y28" i="13"/>
  <c r="Y27" i="13"/>
  <c r="AA25" i="13"/>
  <c r="Y24" i="13"/>
  <c r="Z23" i="13"/>
  <c r="AA21" i="13"/>
  <c r="AA20" i="13"/>
  <c r="AA18" i="13"/>
  <c r="AA16" i="13"/>
  <c r="AA14" i="13"/>
  <c r="AA12" i="13"/>
  <c r="AA11" i="13"/>
  <c r="AA10" i="13"/>
  <c r="AA9" i="13"/>
  <c r="H43" i="11" s="1"/>
  <c r="AA56" i="13"/>
  <c r="Z54" i="13"/>
  <c r="Y46" i="13"/>
  <c r="Y45" i="13"/>
  <c r="AA43" i="13"/>
  <c r="Y42" i="13"/>
  <c r="AA39" i="13"/>
  <c r="Y38" i="13"/>
  <c r="Y37" i="13"/>
  <c r="AA35" i="13"/>
  <c r="Y34" i="13"/>
  <c r="Y33" i="13"/>
  <c r="AA31" i="13"/>
  <c r="Y30" i="13"/>
  <c r="Y20" i="13"/>
  <c r="Z19" i="13"/>
  <c r="AA17" i="13"/>
  <c r="Y16" i="13"/>
  <c r="Y14" i="13"/>
  <c r="Y13" i="13"/>
  <c r="Y11" i="13"/>
  <c r="Y9" i="13"/>
  <c r="H41" i="11" s="1"/>
  <c r="Z24" i="13"/>
  <c r="Z28" i="13"/>
  <c r="Z48" i="13"/>
  <c r="Z50" i="13"/>
  <c r="EO10" i="2"/>
  <c r="I27" i="11" s="1"/>
  <c r="K27" i="11" s="1"/>
  <c r="EN10" i="2"/>
  <c r="I26" i="11" s="1"/>
  <c r="K26" i="11" s="1"/>
  <c r="EM10" i="2"/>
  <c r="EL10" i="2"/>
  <c r="I24" i="11" s="1"/>
  <c r="K24" i="11" s="1"/>
  <c r="EK10" i="2"/>
  <c r="I23" i="11" s="1"/>
  <c r="K23" i="11" s="1"/>
  <c r="EJ10" i="2"/>
  <c r="I22" i="11" s="1"/>
  <c r="K22" i="11" s="1"/>
  <c r="EI10" i="2"/>
  <c r="EH10" i="2"/>
  <c r="I20" i="11" s="1"/>
  <c r="K20" i="11" s="1"/>
  <c r="EG10" i="2"/>
  <c r="I19" i="11" s="1"/>
  <c r="K19" i="11" s="1"/>
  <c r="EF10" i="2"/>
  <c r="I18" i="11" s="1"/>
  <c r="K18" i="11" s="1"/>
  <c r="EE10" i="2"/>
  <c r="ED10" i="2"/>
  <c r="I16" i="11" s="1"/>
  <c r="K16" i="11" s="1"/>
  <c r="EC10" i="2"/>
  <c r="EB10" i="2"/>
  <c r="I14" i="11" s="1"/>
  <c r="K14" i="11" s="1"/>
  <c r="DZ10" i="2"/>
  <c r="Q8" i="13" s="1"/>
  <c r="AP8" i="13" s="1"/>
  <c r="I15" i="11"/>
  <c r="K15" i="11" s="1"/>
  <c r="I25" i="11"/>
  <c r="K25" i="11" s="1"/>
  <c r="I21" i="11"/>
  <c r="K21" i="11" s="1"/>
  <c r="I17" i="11"/>
  <c r="K17" i="11" s="1"/>
  <c r="DY10" i="2"/>
  <c r="P8" i="13" s="1"/>
  <c r="AO8" i="13" s="1"/>
  <c r="DX10" i="2"/>
  <c r="O8" i="13" s="1"/>
  <c r="AN8" i="13" s="1"/>
  <c r="DW10" i="2"/>
  <c r="N8" i="13" s="1"/>
  <c r="AM8" i="13" s="1"/>
  <c r="DV10" i="2"/>
  <c r="M8" i="13" s="1"/>
  <c r="DU10" i="2"/>
  <c r="L8" i="13" s="1"/>
  <c r="AK8" i="13" s="1"/>
  <c r="DT10" i="2"/>
  <c r="K8" i="13" s="1"/>
  <c r="AJ8" i="13" s="1"/>
  <c r="DS10" i="2"/>
  <c r="J8" i="13" s="1"/>
  <c r="AI8" i="13" s="1"/>
  <c r="DR10" i="2"/>
  <c r="I8" i="13" s="1"/>
  <c r="AH8" i="13" s="1"/>
  <c r="DQ10" i="2"/>
  <c r="H8" i="13" s="1"/>
  <c r="DP10" i="2"/>
  <c r="G8" i="13" s="1"/>
  <c r="AF8" i="13" s="1"/>
  <c r="DO10" i="2"/>
  <c r="F8" i="13" s="1"/>
  <c r="AE8" i="13" s="1"/>
  <c r="DN10" i="2"/>
  <c r="E8" i="13" s="1"/>
  <c r="AD8" i="13" s="1"/>
  <c r="DM10" i="2"/>
  <c r="D8" i="13" s="1"/>
  <c r="E8" i="11"/>
  <c r="E7" i="11"/>
  <c r="AL8" i="13" l="1"/>
  <c r="W8" i="13"/>
  <c r="V8" i="13"/>
  <c r="AA8" i="13"/>
  <c r="AG8" i="13"/>
  <c r="U8" i="13"/>
  <c r="T8" i="13"/>
  <c r="Z8" i="13"/>
  <c r="AC8" i="13"/>
  <c r="R8" i="13"/>
  <c r="S8" i="13"/>
  <c r="Y8" i="13"/>
  <c r="L17" i="11"/>
  <c r="L19" i="11"/>
  <c r="L21" i="11"/>
  <c r="L15" i="11"/>
  <c r="L14" i="11"/>
  <c r="L16" i="11"/>
  <c r="L18" i="11"/>
  <c r="L20" i="11"/>
  <c r="L22" i="11"/>
  <c r="L24" i="11"/>
  <c r="L26" i="11"/>
  <c r="L25" i="11"/>
  <c r="L23" i="11"/>
  <c r="L27" i="11"/>
  <c r="BC8" i="13"/>
  <c r="BE8" i="13"/>
  <c r="BG8" i="13"/>
  <c r="BI8" i="13"/>
  <c r="BK8" i="13"/>
  <c r="BM8" i="13"/>
  <c r="BO8" i="13"/>
  <c r="BD8" i="13"/>
  <c r="BN8" i="13"/>
  <c r="BL8" i="13"/>
  <c r="BJ8" i="13"/>
  <c r="BH8" i="13"/>
  <c r="BF8" i="13"/>
  <c r="BB8" i="13"/>
  <c r="EQ10" i="2"/>
</calcChain>
</file>

<file path=xl/comments1.xml><?xml version="1.0" encoding="utf-8"?>
<comments xmlns="http://schemas.openxmlformats.org/spreadsheetml/2006/main">
  <authors>
    <author>Ihwani</author>
  </authors>
  <commentList>
    <comment ref="E6" authorId="0" shapeId="0">
      <text>
        <r>
          <rPr>
            <sz val="9"/>
            <color indexed="81"/>
            <rFont val="Tahoma"/>
            <charset val="1"/>
          </rPr>
          <t xml:space="preserve">KETIK NOMOR YANG INGIN DILIHAT
</t>
        </r>
      </text>
    </comment>
  </commentList>
</comments>
</file>

<file path=xl/sharedStrings.xml><?xml version="1.0" encoding="utf-8"?>
<sst xmlns="http://schemas.openxmlformats.org/spreadsheetml/2006/main" count="839" uniqueCount="413">
  <si>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</si>
  <si>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</si>
  <si>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</si>
  <si>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</si>
  <si>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</si>
  <si>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</si>
  <si>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</si>
  <si>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</si>
  <si>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</si>
  <si>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B1.</t>
  </si>
  <si>
    <t>B2.</t>
  </si>
  <si>
    <t>B3.</t>
  </si>
  <si>
    <t>B4.</t>
  </si>
  <si>
    <t>B5.</t>
  </si>
  <si>
    <t>B6.</t>
  </si>
  <si>
    <t>B7.</t>
  </si>
  <si>
    <t>B8.</t>
  </si>
  <si>
    <t>C1.</t>
  </si>
  <si>
    <t>C2.</t>
  </si>
  <si>
    <t>C3.</t>
  </si>
  <si>
    <t>C4.</t>
  </si>
  <si>
    <t>C5.</t>
  </si>
  <si>
    <t>C6.</t>
  </si>
  <si>
    <t>C7.</t>
  </si>
  <si>
    <t>C8.</t>
  </si>
  <si>
    <t>C9.</t>
  </si>
  <si>
    <t>D1.</t>
  </si>
  <si>
    <t>D2.</t>
  </si>
  <si>
    <t>D3.</t>
  </si>
  <si>
    <t>D4.</t>
  </si>
  <si>
    <t>D5.</t>
  </si>
  <si>
    <t>D6.</t>
  </si>
  <si>
    <t>E1.</t>
  </si>
  <si>
    <t>E2.</t>
  </si>
  <si>
    <t>E3.</t>
  </si>
  <si>
    <t>E4.</t>
  </si>
  <si>
    <t>E5.</t>
  </si>
  <si>
    <t>E6.</t>
  </si>
  <si>
    <t>E7.</t>
  </si>
  <si>
    <t>E8.</t>
  </si>
  <si>
    <t>F1.</t>
  </si>
  <si>
    <t>F2.</t>
  </si>
  <si>
    <t>F3.</t>
  </si>
  <si>
    <t>F4.</t>
  </si>
  <si>
    <t>F5.</t>
  </si>
  <si>
    <t>F6.</t>
  </si>
  <si>
    <t>F7.</t>
  </si>
  <si>
    <t>F8.</t>
  </si>
  <si>
    <t>F9.</t>
  </si>
  <si>
    <t>G1.</t>
  </si>
  <si>
    <t>G2.</t>
  </si>
  <si>
    <t>G3.</t>
  </si>
  <si>
    <t>G4.</t>
  </si>
  <si>
    <t>G5.</t>
  </si>
  <si>
    <t>G6.</t>
  </si>
  <si>
    <t>H1.</t>
  </si>
  <si>
    <t>H2.</t>
  </si>
  <si>
    <t>H3.</t>
  </si>
  <si>
    <t>H4.</t>
  </si>
  <si>
    <t>H5.</t>
  </si>
  <si>
    <t>H6.</t>
  </si>
  <si>
    <t>H7.</t>
  </si>
  <si>
    <t>I1.</t>
  </si>
  <si>
    <t>I2.</t>
  </si>
  <si>
    <t>I3.</t>
  </si>
  <si>
    <t>I4.</t>
  </si>
  <si>
    <t>I5.</t>
  </si>
  <si>
    <t>I6.</t>
  </si>
  <si>
    <t>I7.</t>
  </si>
  <si>
    <t>I8.</t>
  </si>
  <si>
    <t>I9.</t>
  </si>
  <si>
    <t>I10.</t>
  </si>
  <si>
    <t>J1.</t>
  </si>
  <si>
    <t>J2.</t>
  </si>
  <si>
    <t>J3.</t>
  </si>
  <si>
    <t>J4.</t>
  </si>
  <si>
    <t>J5.</t>
  </si>
  <si>
    <t>J6.</t>
  </si>
  <si>
    <t>J7.</t>
  </si>
  <si>
    <t>J8.</t>
  </si>
  <si>
    <t>J9.</t>
  </si>
  <si>
    <t>K1.</t>
  </si>
  <si>
    <t>K2.</t>
  </si>
  <si>
    <t>K3.</t>
  </si>
  <si>
    <t>K4.</t>
  </si>
  <si>
    <t>K5.</t>
  </si>
  <si>
    <t>K6.</t>
  </si>
  <si>
    <t>K7.</t>
  </si>
  <si>
    <t>K8.</t>
  </si>
  <si>
    <t>K9.</t>
  </si>
  <si>
    <t>L1.</t>
  </si>
  <si>
    <t>L2.</t>
  </si>
  <si>
    <t>L3.</t>
  </si>
  <si>
    <t>L4.</t>
  </si>
  <si>
    <t>L5.</t>
  </si>
  <si>
    <t>L6.</t>
  </si>
  <si>
    <t>L7.</t>
  </si>
  <si>
    <t>L8.</t>
  </si>
  <si>
    <t>M1.</t>
  </si>
  <si>
    <t>M2.</t>
  </si>
  <si>
    <t>M3.</t>
  </si>
  <si>
    <t>M4.</t>
  </si>
  <si>
    <t>M5.</t>
  </si>
  <si>
    <t>M6.</t>
  </si>
  <si>
    <t>M7.</t>
  </si>
  <si>
    <t>N1.</t>
  </si>
  <si>
    <t>N2.</t>
  </si>
  <si>
    <t>N3.</t>
  </si>
  <si>
    <t>N4.</t>
  </si>
  <si>
    <t>N5.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</si>
  <si>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</si>
  <si>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</si>
  <si>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</si>
  <si>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</si>
  <si>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</si>
  <si>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</si>
  <si>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</si>
  <si>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</si>
  <si>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</si>
  <si>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</si>
  <si>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</si>
  <si>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</si>
  <si>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</si>
  <si>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</si>
  <si>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L/P</t>
  </si>
  <si>
    <t>NAMA</t>
  </si>
  <si>
    <t>NO</t>
  </si>
  <si>
    <t>Bidang kehlian :</t>
  </si>
  <si>
    <t>1. Teknologi dan Rekayasa (TekReka)</t>
  </si>
  <si>
    <t>2. Teknologi Informasi dan Komunikasi (Tekinfo)</t>
  </si>
  <si>
    <t>3. Kesehatan (Kesehatan)</t>
  </si>
  <si>
    <t>4. Agrobisnis dan Agroteknologi (Agro)</t>
  </si>
  <si>
    <t>5. Perikanan dan Kelautan (Agro)</t>
  </si>
  <si>
    <t>6. Bisnis Manajemen (BisPar)</t>
  </si>
  <si>
    <t>7. Pariwisata (BisPar)</t>
  </si>
  <si>
    <t>8. Seni Rupa dan Kriya (Seni)</t>
  </si>
  <si>
    <t>9. Seni Pertunjukan (Seni)</t>
  </si>
  <si>
    <t>Bidang Keahlian Teknologi dan Rekayasa</t>
  </si>
  <si>
    <t>PROGRAM KEAHLIAN</t>
  </si>
  <si>
    <t>PAKET KEAHLIAN</t>
  </si>
  <si>
    <t>1. Teknik Bangunan</t>
  </si>
  <si>
    <t>1. Teknik Konstruksi Baja</t>
  </si>
  <si>
    <t>2. Teknik Konstruksi Kayu</t>
  </si>
  <si>
    <t>3. Tekniok Konstruksi Batu dan Beton</t>
  </si>
  <si>
    <t>4. Teknik Gambar Bangunan</t>
  </si>
  <si>
    <t>2. Teknik Furnitur</t>
  </si>
  <si>
    <t>1. Teknik Furnitur</t>
  </si>
  <si>
    <t>3. Teknik Plambing dan Sanitasi</t>
  </si>
  <si>
    <t>1. Teknik Plambing dan Sanitasi</t>
  </si>
  <si>
    <t>4. Geomatika</t>
  </si>
  <si>
    <t>1. Geomatika</t>
  </si>
  <si>
    <t>5. Teknik Ketenagalistrikan</t>
  </si>
  <si>
    <t>1. Teknik Pembangkit Tenaga Listrik</t>
  </si>
  <si>
    <t>2. Teknik Jaringan Tenaga Listrik</t>
  </si>
  <si>
    <t>3. Teknik Instalasi Pemanfaatan Tenaga Listrik</t>
  </si>
  <si>
    <t>4. Teknik Otomasi Industri</t>
  </si>
  <si>
    <t>5. Teknik Pendingin dan Tata Udara</t>
  </si>
  <si>
    <t>6. Teknik Mesin</t>
  </si>
  <si>
    <t>1. Teknik Pemesinan</t>
  </si>
  <si>
    <t>2. Teknik Pengelasan</t>
  </si>
  <si>
    <t>3. Teknik Fabrikasi Logam</t>
  </si>
  <si>
    <t>4. Teknik Pengecoran Logam</t>
  </si>
  <si>
    <t>5. Teknik Pemeliharaan Mekanik Industri</t>
  </si>
  <si>
    <t>6. Teknik Gambar Mesin</t>
  </si>
  <si>
    <t>7. Teknik Pesawat Udara</t>
  </si>
  <si>
    <t>1. Pemeliharaan dan Perbaikan Motor dan Rangka Pesawat Udara ( Airframe Power Plant)</t>
  </si>
  <si>
    <t>2. Pemesinan Pesawat Udara ( Aircraft Machining)</t>
  </si>
  <si>
    <t>3. Konstruksi Badan Pesawat Udara ( Aircraft Sheet Metal Forming)</t>
  </si>
  <si>
    <t>4. Konstruksi Rangka Pesawat Udara ( Airframe Mechanics)</t>
  </si>
  <si>
    <t>5. Kelistrikan Pesawat Udara ( Aircraft Electricity)</t>
  </si>
  <si>
    <t>6. Elektronika Pesawat Udara ( Aviation Electronis )</t>
  </si>
  <si>
    <t>7. Pemeliharaan dan Perbaikan Instrumen Elektronika Pesawat Udara (Electrical Avionics )</t>
  </si>
  <si>
    <t>8. Teknik Grafika</t>
  </si>
  <si>
    <t>1. Persiapan Grafika</t>
  </si>
  <si>
    <t>2. Produksi Grafika</t>
  </si>
  <si>
    <t>9. Teknik Instrumentasi Industri</t>
  </si>
  <si>
    <t>1. Teknik Instrumentasi Logam</t>
  </si>
  <si>
    <t>2. Kontrol Proses</t>
  </si>
  <si>
    <t>3. Kontrol Mekanik</t>
  </si>
  <si>
    <t>10. Teknik Industri</t>
  </si>
  <si>
    <t>1. Teknik Pelayanan Produksi</t>
  </si>
  <si>
    <t>2. Teknik Pergudangan</t>
  </si>
  <si>
    <t>11. Teknologi Tekstil</t>
  </si>
  <si>
    <t>1. Teknik Pemintalan Serat Buatan</t>
  </si>
  <si>
    <t>2. Teknik Pembuatan Benang</t>
  </si>
  <si>
    <t>3. Teknik Pembuatan Kain</t>
  </si>
  <si>
    <t>4. Teknik Penyempurnaan Tekstil</t>
  </si>
  <si>
    <t>12. Teknik Perminyakan</t>
  </si>
  <si>
    <t>1. Teknik Produksi Minyak dan Gas</t>
  </si>
  <si>
    <t>2. Teknik Pemboran Minyak dan Gas</t>
  </si>
  <si>
    <t>3. Teknik Pengolahan Minyak, Gas dan Petrokimia</t>
  </si>
  <si>
    <t>13. Geologi Pertambangan</t>
  </si>
  <si>
    <t>1. Geologi Pertambangan</t>
  </si>
  <si>
    <t>14. Teknik Kimia</t>
  </si>
  <si>
    <t>1. Kimia Analisis</t>
  </si>
  <si>
    <t>2. Kimia Industri</t>
  </si>
  <si>
    <t>15. Teknik Otomotif</t>
  </si>
  <si>
    <t>1. Teknik Kendaraan Ringan</t>
  </si>
  <si>
    <t>2. Teknik Sepeda Motor</t>
  </si>
  <si>
    <t>3. Teknik Alat Berat</t>
  </si>
  <si>
    <t>4. Teknik Perbaikan Bodi Otomotif</t>
  </si>
  <si>
    <t>16. Teknik Perkapalan</t>
  </si>
  <si>
    <t>1. Teknik Konstruksi Kapal Baja</t>
  </si>
  <si>
    <t>2. Teknik Konstruksi Kapal Kayu</t>
  </si>
  <si>
    <t>3. Teknik Konstruksi Kapal Fiberglass</t>
  </si>
  <si>
    <t>4. Teknik Instalasi Pemesinan Kapal</t>
  </si>
  <si>
    <t>5. Teknik Pengelasan Kapal</t>
  </si>
  <si>
    <t>6. Kelistrikan Kapal</t>
  </si>
  <si>
    <t>7. Teknik Gambar Rancang Bangun Kapal</t>
  </si>
  <si>
    <t>8. Interior Kapal</t>
  </si>
  <si>
    <t>17. Teknik Elektronika</t>
  </si>
  <si>
    <t>1. Teknik Audio Video</t>
  </si>
  <si>
    <t>2. Teknik Elektronika Industri</t>
  </si>
  <si>
    <t>3. Teknik Elektronika Komunikasi</t>
  </si>
  <si>
    <t>4. Teknik Mekatronika</t>
  </si>
  <si>
    <t>5. Teknik Ototronik</t>
  </si>
  <si>
    <t>18. Teknik Energi Terbarukan</t>
  </si>
  <si>
    <t>1. Teknik Energi Hidro</t>
  </si>
  <si>
    <t>2. Teknik Energi Surya dan Angin</t>
  </si>
  <si>
    <t>3. Teknik Energi Biomassa</t>
  </si>
  <si>
    <t>Bidang Keahlian Teknologi Informasi dan Komunikasi</t>
  </si>
  <si>
    <t>1. Teknik Komputer dan Informatika</t>
  </si>
  <si>
    <t>1. Rekayasa Perangkat Lunak</t>
  </si>
  <si>
    <t>2. Teknik Komputer dan Jaringan</t>
  </si>
  <si>
    <t>3. Multimedia</t>
  </si>
  <si>
    <t>2. Teknik Telekomunikasi</t>
  </si>
  <si>
    <t>1. Teknik Transmisi Telekomunikasi</t>
  </si>
  <si>
    <t>2. Teknik Suitsing</t>
  </si>
  <si>
    <t>3. Teknik Jaringan Akses</t>
  </si>
  <si>
    <t>3. Teknik Broadcasting</t>
  </si>
  <si>
    <t>1. Teknik Produksi dan Penyiaran Program Radio dan Pertelevisian</t>
  </si>
  <si>
    <t>Kesehatan</t>
  </si>
  <si>
    <t>1. Kesehatan</t>
  </si>
  <si>
    <t>1. Keperawatan</t>
  </si>
  <si>
    <t>2. Keperawatan Gigi</t>
  </si>
  <si>
    <t>3. Analis Kesehatan</t>
  </si>
  <si>
    <t>4. Farmasi</t>
  </si>
  <si>
    <t>5. Farmasi Industri</t>
  </si>
  <si>
    <t>2. PekerjaanSosial</t>
  </si>
  <si>
    <t>1. PekerjaanSosial</t>
  </si>
  <si>
    <t>Agrobisnis dan Agroteknologi</t>
  </si>
  <si>
    <t>1.  Agribisnis Produksi Tanaman</t>
  </si>
  <si>
    <t>1.  Agribisnis Tanaman Pangan dan Hortikultura</t>
  </si>
  <si>
    <t>2.  Agribisnis Tanaman Perkebunan</t>
  </si>
  <si>
    <t>3.  Agribisnis Perbenihan dan Kultur Jaringan Tanaman</t>
  </si>
  <si>
    <t>2.  Agribisnis Produksi Ternak</t>
  </si>
  <si>
    <t>1.  Agribisnis Ternak Ruminansia</t>
  </si>
  <si>
    <t>2.  Agribisnis Ternak Unggas</t>
  </si>
  <si>
    <t>3.  Agribisnis Aneka Ternak</t>
  </si>
  <si>
    <t>3. Kesehatan Hewan</t>
  </si>
  <si>
    <t>1. Kesehatan Hewan</t>
  </si>
  <si>
    <t>4.  Agribisnis PengolahanHasil PertaniandanPerikanan</t>
  </si>
  <si>
    <t>1. Teknologi Pengolahan Hasil Pertanian</t>
  </si>
  <si>
    <t>2. Teknologi Pengolahan Hasil Perikanan</t>
  </si>
  <si>
    <t>3. Pengawasan Mutu Hasil Pertanian dan Perikanan</t>
  </si>
  <si>
    <t>5. Mekanisasi Pertanian</t>
  </si>
  <si>
    <t>1.  Alat Mesin Pertanian</t>
  </si>
  <si>
    <t>2. Teknik Tanah dan Air</t>
  </si>
  <si>
    <t>6. Kehutanan</t>
  </si>
  <si>
    <t>1. Teknik Inventarisasi dan Pemetaan Hutan</t>
  </si>
  <si>
    <t>2. Teknik Konservasi Sumberdaya Hutan</t>
  </si>
  <si>
    <t>3. Teknik Rehabilitasi dan Reklamasi Hutan</t>
  </si>
  <si>
    <t>4. Teknik Produksi Hasil Hutan</t>
  </si>
  <si>
    <t>Perikanan dan Kelautan</t>
  </si>
  <si>
    <t>1. Teknologi Penangkapan Ikan</t>
  </si>
  <si>
    <t>1. Nautika Kapal Penangkap Ikan</t>
  </si>
  <si>
    <t>2. Teknika Kapal Penangkap Ikan</t>
  </si>
  <si>
    <t>2. Teknologi dan Produksi Perikanan Budidaya</t>
  </si>
  <si>
    <t>1. Budidaya Perikanan</t>
  </si>
  <si>
    <t>2. Budidaya Krustacea</t>
  </si>
  <si>
    <t>3. Budidaya Kekerangan</t>
  </si>
  <si>
    <t>4. Budidaya Rumput Laut</t>
  </si>
  <si>
    <t>3. Pelayaran</t>
  </si>
  <si>
    <t>1. Nautika Kapal Niaga</t>
  </si>
  <si>
    <t>2. Teknika Kapal Niaga</t>
  </si>
  <si>
    <t>Bisnis Manajemen</t>
  </si>
  <si>
    <t>1. Administrasi</t>
  </si>
  <si>
    <t>1.  Administrasi Perkantoran</t>
  </si>
  <si>
    <t>2. Keuangan</t>
  </si>
  <si>
    <t>1.  Akuntansi</t>
  </si>
  <si>
    <t>2. Perbankan</t>
  </si>
  <si>
    <t>3. Perbankan Syariah</t>
  </si>
  <si>
    <t>3. Tata Niaga</t>
  </si>
  <si>
    <t>1. Pemasaran</t>
  </si>
  <si>
    <t>1. Kepariwisataan</t>
  </si>
  <si>
    <t>1. Usaha Perjalanan Wisata</t>
  </si>
  <si>
    <t>2.  Akomodasi Perhotelan</t>
  </si>
  <si>
    <t>2. Tata Boga</t>
  </si>
  <si>
    <t>1. Jasa Boga</t>
  </si>
  <si>
    <t>2. Patiseri</t>
  </si>
  <si>
    <t>3. Tata Kecantikan</t>
  </si>
  <si>
    <t>1. Tata Kecantikan Rambut</t>
  </si>
  <si>
    <t>2. Tata Kecantikan Kulit</t>
  </si>
  <si>
    <t>4. Tata Busana</t>
  </si>
  <si>
    <t>1. Tata Busana</t>
  </si>
  <si>
    <t>Bidang Keahlian Pariwisata</t>
  </si>
  <si>
    <t>Bidang Keahlian Seni Rupa dan Kriya</t>
  </si>
  <si>
    <t>1. Seni Rupa</t>
  </si>
  <si>
    <t>1. Seni Lukis</t>
  </si>
  <si>
    <t>2. Seni Patung</t>
  </si>
  <si>
    <t>3. Desain Komunikasi Visual</t>
  </si>
  <si>
    <t>4. Desain Interior</t>
  </si>
  <si>
    <t>5.  Animasi</t>
  </si>
  <si>
    <t>2. Desain dan Produksi Kriya</t>
  </si>
  <si>
    <t>1. Desain dan Produksi Kriya Tekstil</t>
  </si>
  <si>
    <t>2. Desain dan Produksi Kriya Kulit</t>
  </si>
  <si>
    <t>3. Desain dan Produksi Kriya Keramik</t>
  </si>
  <si>
    <t>4. Desain dan Produksi Kriya Logam</t>
  </si>
  <si>
    <t>5. Desain dan Produksi Kriya Kayu</t>
  </si>
  <si>
    <t>1. Seni Musik</t>
  </si>
  <si>
    <t>1. Seni Musik Klasik</t>
  </si>
  <si>
    <t>2. Seni Musik Non Klasik</t>
  </si>
  <si>
    <t>2. Seni Tari</t>
  </si>
  <si>
    <t>1. Seni Tari</t>
  </si>
  <si>
    <t>3. Seni Karawitan</t>
  </si>
  <si>
    <t>1. Seni Karawitan</t>
  </si>
  <si>
    <t>4. Seni Pedalangan</t>
  </si>
  <si>
    <t>1. Seni Pedalangan</t>
  </si>
  <si>
    <t>5. Seni Teater</t>
  </si>
  <si>
    <t>1. Pemeranan</t>
  </si>
  <si>
    <t>2. Tata Artistik</t>
  </si>
  <si>
    <t>Bidang Keahlian Seni Pertunjukan</t>
  </si>
  <si>
    <t>Peminatan Peserta Didik SMK</t>
  </si>
  <si>
    <t>1. Peminatan Matematika dan Sains</t>
  </si>
  <si>
    <t>2. Peminatan Sosial</t>
  </si>
  <si>
    <t>3. Peminatan Bahasa</t>
  </si>
  <si>
    <t>4. Keagamaan</t>
  </si>
  <si>
    <t>Peminatan Peserta Didik SMA/MA</t>
  </si>
  <si>
    <t>REKOMENDASI SEKOLAH LANJUT</t>
  </si>
  <si>
    <t>ANALISIS PENJURUSAN INDIVIDU</t>
  </si>
  <si>
    <t>:</t>
  </si>
  <si>
    <t>A. IDENTITAS</t>
  </si>
  <si>
    <t>Minat Keagamaan</t>
  </si>
  <si>
    <t>Minat Matematika</t>
  </si>
  <si>
    <t>Minat Ilmu Pengetahuan Sosial</t>
  </si>
  <si>
    <t>Minat Bahasa dan Budaya</t>
  </si>
  <si>
    <t>Minat Teknologi dan Rekayasa</t>
  </si>
  <si>
    <t>Minat Teknologi Informasi dan Komuni- kasi</t>
  </si>
  <si>
    <t>Minat Kesehatan</t>
  </si>
  <si>
    <t>Minat Agrobisnis dan Agrotekno- logi</t>
  </si>
  <si>
    <t>Minat Perikanan dan Kelautan</t>
  </si>
  <si>
    <t>Minat Bisnis dan Manajemen</t>
  </si>
  <si>
    <t>Minat Pariwisata</t>
  </si>
  <si>
    <t>Minat Seni dan Kerajinan</t>
  </si>
  <si>
    <t>Minat Keolahragaan</t>
  </si>
  <si>
    <t>Minat Ilmu Pengetahuan Alam</t>
  </si>
  <si>
    <t>OBJEK PILIHAN</t>
  </si>
  <si>
    <t>nM</t>
  </si>
  <si>
    <t>KODE</t>
  </si>
  <si>
    <t>n</t>
  </si>
  <si>
    <t>PROSENTASE</t>
  </si>
  <si>
    <t>KATEGORI</t>
  </si>
  <si>
    <t>TABULASI DATA PEMINATAN</t>
  </si>
  <si>
    <t>B. PROFIL PEMINATAN INDIVIDU</t>
  </si>
  <si>
    <t>C. KETERANGAN</t>
  </si>
  <si>
    <t>C (Cukup)</t>
  </si>
  <si>
    <t>21% - 40%</t>
  </si>
  <si>
    <t>0% - 20%</t>
  </si>
  <si>
    <t xml:space="preserve">61% - 80%   </t>
  </si>
  <si>
    <t>81% - 100%</t>
  </si>
  <si>
    <t>41% - 60%</t>
  </si>
  <si>
    <t>C. REKOMENDASI SEKOLAH</t>
  </si>
  <si>
    <t>SEKOLAH</t>
  </si>
  <si>
    <t>A (Sangat Tinggi)</t>
  </si>
  <si>
    <t>5. Peminatan Kelas Khusus Olahraga (KKO)</t>
  </si>
  <si>
    <t>SMK</t>
  </si>
  <si>
    <t>B (Tinggi)</t>
  </si>
  <si>
    <t>D (Rendah)</t>
  </si>
  <si>
    <t>E (Sangat Rendah)</t>
  </si>
  <si>
    <t>P</t>
  </si>
  <si>
    <t>JURUSAN</t>
  </si>
  <si>
    <t>PAKET PEMINATAN</t>
  </si>
  <si>
    <t>SMA</t>
  </si>
  <si>
    <t>Keagamaan</t>
  </si>
  <si>
    <t>Keagmaan</t>
  </si>
  <si>
    <t>Matematika</t>
  </si>
  <si>
    <t>IPA</t>
  </si>
  <si>
    <t>IPS</t>
  </si>
  <si>
    <t>Bahasa dan Budaya</t>
  </si>
  <si>
    <t>SMK/SMA</t>
  </si>
  <si>
    <t>KKO</t>
  </si>
  <si>
    <t>PESERTA DIDIK SEKOLAH MENENGAH PERTAMA</t>
  </si>
  <si>
    <t>1. Rekayasa Perangkat Lunak; 2. Teknik Komputer dan Jaringan; 3. Multimedia; 1. Teknik Transmisi Telekomunikasi; 2. Teknik Suitsing; 3. Teknik Jaringan Akses; 1. Teknik Produksi dan Penyiaran Program Radio dan Pertelevisian</t>
  </si>
  <si>
    <t>ALAT PENELUSURAN MINAT PESERTA DIDIK SEKOLAH MENENGAH PERTAMA</t>
  </si>
  <si>
    <t>1. Teknik Bangunan; 2. Teknik Furnitur; 3. Teknik Plambing dan Sanitasi; 4. Geomatika; 5. Teknik Ketenagalistrikan; 6. Teknik Mesin; 7. Teknik Pesawat Udara; 8. Teknik Grafika; 9. Teknik Instrumentasi Industri; 10. Teknik Industri; 11. Teknologi Tekstil; 12. Teknik Perminyakan; 13. Geologi Pertambangan; 14. Teknik Kimia; 15. Teknik Otomotif; 16. Teknik Perkapalan; 17. Teknik Elektronika; 18. Teknik Energi Terbarukan</t>
  </si>
  <si>
    <t>1. Teknik Komputer dan Informatika; 2. Teknik Telekomunikasi; 3. Teknik Broadcasting</t>
  </si>
  <si>
    <t>1. Kesehatan; 2. PekerjaanSosial</t>
  </si>
  <si>
    <t>1.  Agribisnis Produksi Tanaman; 2.  Agribisnis Produksi Ternak; 3. Kesehatan Hewan; 4.  Agribisnis PengolahanHasil PertaniandanPerikanan; 5. Mekanisasi Pertanian; 6. Kehutanan</t>
  </si>
  <si>
    <t>1. Teknologi Penangkapan Ikan; 2. Teknologi dan Produksi Perikanan Budidaya; 3. Pelayaran</t>
  </si>
  <si>
    <t>1. Administrasi; 2. Keuangan; 3. Tata Niaga</t>
  </si>
  <si>
    <t>1. Kepariwisataan; 2. Tata Boga; 3. Tata Kecantikan; 4. Tata Busana</t>
  </si>
  <si>
    <t>1. Seni Rupa; 2. Desain dan Produksi Kriya</t>
  </si>
  <si>
    <t>REKOMEN-DASI</t>
  </si>
  <si>
    <t>1. Teknik Konstruksi Baja; 2. Teknik Konstruksi Kayu; 3. Tekniok Konstruksi Batu dan Beton; 4. Teknik Gambar Bangunan; 1. Teknik Furnitur; 1. Teknik Plambing dan Sanitasi; 1. Geomatika; 1. Teknik Pembangkit Tenaga Listrik; 2. Teknik Jaringan Tenaga Listrik; 3. Teknik Instalasi Pemanfaatan Tenaga Listrik; 4. Teknik Otomasi Industri; 5. Teknik Pendingin dan Tata Udara; 1. Teknik Pembangkit Tenaga Listrik; 2. Teknik Jaringan Tenaga Listrik; 3. Teknik Instalasi Pemanfaatan Tenaga Listrik; 4. Teknik Otomasi Industri; 5. Teknik Pendingin dan Tata Udara; 1. Teknik Pemesinan; 2. Teknik Pengelasan; 3. Teknik Fabrikasi Logam; 4. Teknik Pengecoran Logam; 5. Teknik Pemeliharaan Mekanik Industri; 6. Teknik Gambar Mesin; 1. Pemeliharaan dan Perbaikan Motor dan Rangka Pesawat Udara ( Airframe Power Plant); 2. Pemesinan Pesawat Udara ( Aircraft Machining); 3. Konstruksi Badan Pesawat Udara ( Aircraft Sheet Metal Forming); 4. Konstruksi Rangka Pesawat Udara ( Airframe Mechanics); 5. Kelistrikan Pesawat Udara ( Aircraft Electricity); 6. Elektronika Pesawat Udara ( Aviation Electronis ); 7. Pemeliharaan dan Perbaikan Instrumen Elektronika Pesawat Udara (Electrical Avionics ); 1. Persiapan Grafika; 2. Produksi Grafika; 1. Teknik Instrumentasi Logam; 2. Kontrol Proses; 3. Kontrol Mekanik; 1. Teknik Pelayanan Produksi; 2. Teknik Pergudangan; 1. Teknik Pemintalan Serat Buatan; 2. Teknik Pembuatan Benang; 3. Teknik Pembuatan Kain; 4. Teknik Penyempurnaan Tekstil; 1. Teknik Produksi Minyak dan Gas; 2. Teknik Pemboran Minyak dan Gas; 3. Teknik Pengolahan Minyak, Gas dan Petrokimia; 1. Geologi Pertambangan; 1. Kimia Analisis; 2. Kimia Industri; 1. Teknik Kendaraan Ringan; 2. Teknik Sepeda Motor; 3. Teknik Alat Berat; 4. Teknik Perbaikan Bodi Otomotif; 1. Teknik Konstruksi Kapal Baja; 2. Teknik Konstruksi Kapal Kayu; 3. Teknik Konstruksi Kapal Fiberglass; 4. Teknik Instalasi Pemesinan Kapal; 5. Teknik Pengelasan Kapal; 6. Kelistrikan Kapal; 7. Teknik Gambar Rancang Bangun Kapal; 8. Interior Kapal; 1. Teknik Audio Video; 2. Teknik Elektronika Industri; 3. Teknik Elektronika Komunikasi; 4. Teknik Mekatronika; 5. Teknik Ototronik; 1. Teknik Energi Hidro; 2. Teknik Energi Surya dan Angin; 3. Teknik Energi Biomassa</t>
  </si>
  <si>
    <t>1. Keperawatan; 2. Keperawatan Gigi; 3. Analis Kesehatan; 4. Farmasi; 5. Farmasi Industri; 1. PekerjaanSosial</t>
  </si>
  <si>
    <t>1.  Agribisnis Tanaman Pangan dan Hortikultura; 2.  Agribisnis Tanaman Perkebunan; 3.  Agribisnis Perbenihan dan Kultur Jaringan Tanaman; 1.  Agribisnis Ternak Ruminansia; 2.  Agribisnis Ternak Unggas; 3.  Agribisnis Aneka Ternak; 1. Kesehatan Hewan; 1. Teknologi Pengolahan Hasil Pertanian; 2. Teknologi Pengolahan Hasil Perikanan; 3. Pengawasan Mutu Hasil Pertanian dan Perikanan; 1.  Alat Mesin Pertanian; 2. Teknik Tanah dan Air; 1. Teknik Inventarisasi dan Pemetaan Hutan; 2. Teknik Konservasi Sumberdaya Hutan; 3. Teknik Rehabilitasi dan Reklamasi Hutan; 4. Teknik Produksi Hasil Hutan;</t>
  </si>
  <si>
    <t xml:space="preserve">1. Nautika Kapal Penangkap Ikan; 2. Teknika Kapal Penangkap Ikan; 1. Budidaya Perikanan; 2. Budidaya Krustacea; 3. Budidaya Kekerangan; 4. Budidaya Rumput Laut; </t>
  </si>
  <si>
    <t xml:space="preserve">1.  Administrasi Perkantoran; 1.  Akuntansi; 2. Perbankan; 3. Perbankan Syariah; 1. Pemasaran </t>
  </si>
  <si>
    <t>1. Usaha Perjalanan Wisata; 2.  Akomodasi Perhotelan; 1. Jasa Boga; 2. Patiseri; 1. Tata Kecantikan Rambut; 2. Tata Kecantikan Kulit; 1. Tata Busana</t>
  </si>
  <si>
    <t>1. Seni Lukis; 2. Seni Patung; 3. Desain Komunikasi Visual; 4. Desain Interior; 5.  Animasi; 1. Desain dan Produksi Kriya Tekstil; 2. Desain dan Produksi Kriya Kulit; 3. Desain dan Produksi Kriya Keramik; 4. Desain dan Produksi Kriya Logam; 5. Desain dan Produksi Kriya Kayu</t>
  </si>
  <si>
    <t>Keolahragaan</t>
  </si>
  <si>
    <t>PETUNJUK PENGGUNAAN</t>
  </si>
  <si>
    <t>2. Guru BK mengisi jenis kelamin responden (L/R) Responden pada Worksheet "INPUT DATA" kolom L/R.</t>
  </si>
  <si>
    <t>1. Guru BK mengisi nama Responden pada Worksheet "INPUT DATA" kolom nama.</t>
  </si>
  <si>
    <t>3. Guru BK memasukkan hasil jawaban responden dalam kolom A1 s/d N5 dengan ketentuan:</t>
  </si>
  <si>
    <t xml:space="preserve">      a. Ketik angka satu (1) jika responden memilih jawaban "YA".</t>
  </si>
  <si>
    <t xml:space="preserve">      b. Ketik angka dua (2) jika responden memilih jawaban "TIDAK".</t>
  </si>
  <si>
    <t>4. Dalam WorkSheet "TABULASI" Guru BK dapat melihat secara menyeluruh hasil dari input data.</t>
  </si>
  <si>
    <t>5. Dalam WorkSheet "PROFIL INDIVIDU" Guru BK dapat melihat profil individu satu persatu dengan mengetik nomor pada kolom "NO".</t>
  </si>
  <si>
    <t>CREATED BY: IHWANI NARZUKI</t>
  </si>
  <si>
    <t>Siti Aminah</t>
  </si>
  <si>
    <t>Budi Utomo</t>
  </si>
  <si>
    <t>Dian Rahayu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</si>
</sst>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  <charset val="1"/>
      <scheme val="minor"/>
    </font>
    <font>
      <b/>
      <sz val="14"/>
      <color rgb="FF000000"/>
      <name val="Arial"/>
      <family val="2"/>
    </font>
    <font>
      <sz val="16"/>
      <color theme="1"/>
      <name val="Calibri"/>
      <family val="2"/>
      <charset val="1"/>
      <scheme val="minor"/>
    </font>
    <font>
      <sz val="11"/>
      <color theme="3" tint="-0.499984740745262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16478"/>
      </left>
      <right style="medium">
        <color rgb="FF616478"/>
      </right>
      <top style="medium">
        <color rgb="FF616478"/>
      </top>
      <bottom style="medium">
        <color rgb="FF616478"/>
      </bottom>
      <diagonal/>
    </border>
    <border>
      <left style="medium">
        <color rgb="FF616478"/>
      </left>
      <right/>
      <top style="medium">
        <color rgb="FF616478"/>
      </top>
      <bottom/>
      <diagonal/>
    </border>
    <border>
      <left/>
      <right style="medium">
        <color rgb="FF616478"/>
      </right>
      <top style="medium">
        <color rgb="FF61647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horizontal="justify" vertical="center" wrapText="1" readingOrder="1"/>
    </xf>
    <xf numFmtId="0" fontId="3" fillId="0" borderId="0" xfId="0" applyFont="1"/>
    <xf numFmtId="0" fontId="4" fillId="0" borderId="0" xfId="0" applyFont="1"/>
    <xf numFmtId="0" fontId="4" fillId="2" borderId="17" xfId="0" applyFont="1" applyFill="1" applyBorder="1"/>
    <xf numFmtId="0" fontId="4" fillId="2" borderId="18" xfId="0" applyFont="1" applyFill="1" applyBorder="1"/>
    <xf numFmtId="0" fontId="5" fillId="2" borderId="16" xfId="0" applyFont="1" applyFill="1" applyBorder="1" applyAlignment="1">
      <alignment horizontal="center" vertical="center" wrapText="1" readingOrder="1"/>
    </xf>
    <xf numFmtId="0" fontId="6" fillId="2" borderId="16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 vertical="center" wrapText="1" readingOrder="1"/>
    </xf>
    <xf numFmtId="0" fontId="7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/>
    <xf numFmtId="9" fontId="7" fillId="0" borderId="0" xfId="0" applyNumberFormat="1" applyFont="1"/>
    <xf numFmtId="0" fontId="8" fillId="0" borderId="0" xfId="0" applyFont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0" borderId="0" xfId="1" applyNumberFormat="1" applyFont="1" applyBorder="1"/>
    <xf numFmtId="0" fontId="7" fillId="0" borderId="0" xfId="0" applyFont="1" applyBorder="1"/>
    <xf numFmtId="0" fontId="0" fillId="0" borderId="12" xfId="0" applyBorder="1"/>
    <xf numFmtId="0" fontId="13" fillId="0" borderId="12" xfId="0" applyFont="1" applyBorder="1" applyAlignment="1">
      <alignment horizontal="left" vertical="center"/>
    </xf>
    <xf numFmtId="0" fontId="14" fillId="0" borderId="12" xfId="0" applyFont="1" applyBorder="1"/>
    <xf numFmtId="164" fontId="14" fillId="0" borderId="12" xfId="0" applyNumberFormat="1" applyFont="1" applyBorder="1" applyAlignment="1">
      <alignment vertical="center" wrapText="1"/>
    </xf>
    <xf numFmtId="0" fontId="14" fillId="0" borderId="12" xfId="0" applyFont="1" applyFill="1" applyBorder="1"/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3" fillId="0" borderId="7" xfId="0" applyFont="1" applyBorder="1" applyAlignment="1">
      <alignment horizontal="left" vertical="center"/>
    </xf>
    <xf numFmtId="0" fontId="0" fillId="0" borderId="7" xfId="0" applyBorder="1"/>
    <xf numFmtId="0" fontId="14" fillId="0" borderId="7" xfId="0" applyFont="1" applyBorder="1" applyAlignment="1">
      <alignment vertical="center" wrapText="1"/>
    </xf>
    <xf numFmtId="164" fontId="14" fillId="0" borderId="7" xfId="0" applyNumberFormat="1" applyFont="1" applyBorder="1" applyAlignment="1">
      <alignment vertical="center" wrapText="1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0" fillId="4" borderId="28" xfId="0" applyFill="1" applyBorder="1" applyAlignment="1"/>
    <xf numFmtId="0" fontId="13" fillId="5" borderId="28" xfId="0" applyFont="1" applyFill="1" applyBorder="1" applyAlignment="1"/>
    <xf numFmtId="0" fontId="13" fillId="5" borderId="29" xfId="0" applyFont="1" applyFill="1" applyBorder="1" applyAlignment="1"/>
    <xf numFmtId="0" fontId="13" fillId="5" borderId="29" xfId="0" applyFont="1" applyFill="1" applyBorder="1"/>
    <xf numFmtId="0" fontId="16" fillId="5" borderId="27" xfId="0" applyFont="1" applyFill="1" applyBorder="1" applyAlignment="1"/>
    <xf numFmtId="0" fontId="13" fillId="5" borderId="27" xfId="0" applyFont="1" applyFill="1" applyBorder="1" applyAlignment="1"/>
    <xf numFmtId="0" fontId="13" fillId="5" borderId="11" xfId="0" applyFont="1" applyFill="1" applyBorder="1" applyAlignment="1">
      <alignment horizontal="center" vertical="center"/>
    </xf>
    <xf numFmtId="0" fontId="0" fillId="0" borderId="1" xfId="0" applyBorder="1"/>
    <xf numFmtId="0" fontId="13" fillId="0" borderId="2" xfId="0" applyFont="1" applyBorder="1" applyAlignment="1">
      <alignment horizontal="left" vertical="center"/>
    </xf>
    <xf numFmtId="0" fontId="0" fillId="0" borderId="2" xfId="0" applyBorder="1"/>
    <xf numFmtId="0" fontId="14" fillId="0" borderId="2" xfId="0" applyFont="1" applyBorder="1"/>
    <xf numFmtId="164" fontId="14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/>
    </xf>
    <xf numFmtId="0" fontId="17" fillId="3" borderId="0" xfId="0" applyFont="1" applyFill="1" applyBorder="1"/>
    <xf numFmtId="0" fontId="19" fillId="0" borderId="1" xfId="0" applyFont="1" applyFill="1" applyBorder="1" applyAlignment="1">
      <alignment horizontal="center" vertical="justify"/>
    </xf>
    <xf numFmtId="0" fontId="19" fillId="0" borderId="4" xfId="0" applyFont="1" applyFill="1" applyBorder="1" applyAlignment="1">
      <alignment horizontal="center" vertical="justify"/>
    </xf>
    <xf numFmtId="0" fontId="19" fillId="0" borderId="6" xfId="0" applyFont="1" applyFill="1" applyBorder="1" applyAlignment="1">
      <alignment horizontal="center" vertical="justify"/>
    </xf>
    <xf numFmtId="0" fontId="15" fillId="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7" fillId="0" borderId="12" xfId="1" applyNumberFormat="1" applyFont="1" applyBorder="1"/>
    <xf numFmtId="0" fontId="7" fillId="6" borderId="0" xfId="0" applyFont="1" applyFill="1"/>
    <xf numFmtId="0" fontId="18" fillId="5" borderId="19" xfId="0" applyFont="1" applyFill="1" applyBorder="1" applyAlignment="1">
      <alignment horizontal="center" vertical="center"/>
    </xf>
    <xf numFmtId="0" fontId="12" fillId="3" borderId="0" xfId="0" applyFont="1" applyFill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/>
    <xf numFmtId="0" fontId="23" fillId="2" borderId="12" xfId="0" applyFont="1" applyFill="1" applyBorder="1" applyAlignment="1">
      <alignment vertical="center" wrapText="1" readingOrder="1"/>
    </xf>
    <xf numFmtId="0" fontId="0" fillId="0" borderId="0" xfId="0" applyFill="1" applyAlignment="1">
      <alignment horizontal="left" vertical="center"/>
    </xf>
    <xf numFmtId="0" fontId="7" fillId="0" borderId="1" xfId="1" applyNumberFormat="1" applyFont="1" applyBorder="1"/>
    <xf numFmtId="0" fontId="7" fillId="0" borderId="2" xfId="1" applyNumberFormat="1" applyFont="1" applyBorder="1"/>
    <xf numFmtId="0" fontId="7" fillId="0" borderId="3" xfId="1" applyNumberFormat="1" applyFont="1" applyBorder="1"/>
    <xf numFmtId="0" fontId="7" fillId="0" borderId="4" xfId="1" applyNumberFormat="1" applyFont="1" applyBorder="1"/>
    <xf numFmtId="0" fontId="7" fillId="0" borderId="5" xfId="1" applyNumberFormat="1" applyFont="1" applyBorder="1"/>
    <xf numFmtId="0" fontId="7" fillId="0" borderId="6" xfId="1" applyNumberFormat="1" applyFont="1" applyBorder="1"/>
    <xf numFmtId="0" fontId="7" fillId="0" borderId="7" xfId="1" applyNumberFormat="1" applyFont="1" applyBorder="1"/>
    <xf numFmtId="0" fontId="7" fillId="0" borderId="8" xfId="1" applyNumberFormat="1" applyFont="1" applyBorder="1"/>
    <xf numFmtId="0" fontId="23" fillId="3" borderId="0" xfId="0" applyFont="1" applyFill="1" applyBorder="1" applyAlignment="1">
      <alignment vertical="center" wrapText="1" readingOrder="1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3" fillId="2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2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horizontal="left"/>
    </xf>
    <xf numFmtId="0" fontId="22" fillId="0" borderId="33" xfId="0" applyFont="1" applyBorder="1"/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1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" fillId="0" borderId="6" xfId="0" applyFont="1" applyFill="1" applyBorder="1" applyAlignment="1">
      <alignment horizontal="left" vertical="top" wrapText="1"/>
    </xf>
    <xf numFmtId="0" fontId="12" fillId="3" borderId="0" xfId="0" applyFont="1" applyFill="1" applyBorder="1"/>
    <xf numFmtId="0" fontId="0" fillId="7" borderId="31" xfId="0" applyFill="1" applyBorder="1"/>
    <xf numFmtId="0" fontId="0" fillId="7" borderId="0" xfId="0" applyFill="1" applyBorder="1"/>
    <xf numFmtId="0" fontId="0" fillId="7" borderId="32" xfId="0" applyFill="1" applyBorder="1"/>
    <xf numFmtId="0" fontId="27" fillId="3" borderId="0" xfId="0" applyFont="1" applyFill="1"/>
    <xf numFmtId="0" fontId="28" fillId="3" borderId="0" xfId="0" applyFont="1" applyFill="1" applyBorder="1"/>
    <xf numFmtId="0" fontId="7" fillId="0" borderId="12" xfId="0" applyFont="1" applyBorder="1"/>
    <xf numFmtId="0" fontId="7" fillId="0" borderId="2" xfId="0" applyFont="1" applyBorder="1"/>
    <xf numFmtId="0" fontId="7" fillId="0" borderId="7" xfId="0" applyFont="1" applyBorder="1"/>
    <xf numFmtId="0" fontId="24" fillId="8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7" borderId="31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25" fillId="7" borderId="32" xfId="0" applyFont="1" applyFill="1" applyBorder="1" applyAlignment="1">
      <alignment horizontal="left" vertical="center"/>
    </xf>
    <xf numFmtId="0" fontId="25" fillId="7" borderId="23" xfId="0" applyFont="1" applyFill="1" applyBorder="1" applyAlignment="1">
      <alignment horizontal="left" vertical="center"/>
    </xf>
    <xf numFmtId="0" fontId="25" fillId="7" borderId="24" xfId="0" applyFont="1" applyFill="1" applyBorder="1" applyAlignment="1">
      <alignment horizontal="left" vertical="center"/>
    </xf>
    <xf numFmtId="0" fontId="25" fillId="7" borderId="25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/>
    </xf>
    <xf numFmtId="0" fontId="13" fillId="5" borderId="28" xfId="0" applyFont="1" applyFill="1" applyBorder="1" applyAlignment="1">
      <alignment horizontal="left"/>
    </xf>
    <xf numFmtId="0" fontId="13" fillId="5" borderId="29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/>
    </xf>
    <xf numFmtId="9" fontId="19" fillId="0" borderId="2" xfId="0" applyNumberFormat="1" applyFont="1" applyBorder="1" applyAlignment="1">
      <alignment horizontal="left"/>
    </xf>
    <xf numFmtId="0" fontId="18" fillId="5" borderId="9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3" fillId="5" borderId="2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PROFIL PEMINATAN INDIVIDU</a:t>
            </a:r>
          </a:p>
        </c:rich>
      </c:tx>
      <c:layout>
        <c:manualLayout>
          <c:xMode val="edge"/>
          <c:yMode val="edge"/>
          <c:x val="8.4805555555555551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'PROFIL INDIVIDU'!$C$14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INDIVIDU'!$K$14</c:f>
              <c:numCache>
                <c:formatCode>0.0</c:formatCode>
                <c:ptCount val="1"/>
                <c:pt idx="0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4-42EF-9FB4-8921F4D1A316}"/>
            </c:ext>
          </c:extLst>
        </c:ser>
        <c:ser>
          <c:idx val="1"/>
          <c:order val="1"/>
          <c:tx>
            <c:strRef>
              <c:f>'PROFIL INDIVIDU'!$C$15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INDIVIDU'!$K$15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4-42EF-9FB4-8921F4D1A316}"/>
            </c:ext>
          </c:extLst>
        </c:ser>
        <c:ser>
          <c:idx val="2"/>
          <c:order val="2"/>
          <c:tx>
            <c:strRef>
              <c:f>'PROFIL INDIVIDU'!$C$16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INDIVIDU'!$K$16</c:f>
              <c:numCache>
                <c:formatCode>0.0</c:formatCode>
                <c:ptCount val="1"/>
                <c:pt idx="0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4-42EF-9FB4-8921F4D1A316}"/>
            </c:ext>
          </c:extLst>
        </c:ser>
        <c:ser>
          <c:idx val="3"/>
          <c:order val="3"/>
          <c:tx>
            <c:strRef>
              <c:f>'PROFIL INDIVIDU'!$C$17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INDIVIDU'!$K$17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4-42EF-9FB4-8921F4D1A316}"/>
            </c:ext>
          </c:extLst>
        </c:ser>
        <c:ser>
          <c:idx val="4"/>
          <c:order val="4"/>
          <c:tx>
            <c:strRef>
              <c:f>'PROFIL INDIVIDU'!$C$18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INDIVIDU'!$K$18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4-42EF-9FB4-8921F4D1A316}"/>
            </c:ext>
          </c:extLst>
        </c:ser>
        <c:ser>
          <c:idx val="5"/>
          <c:order val="5"/>
          <c:tx>
            <c:strRef>
              <c:f>'PROFIL INDIVIDU'!$C$19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INDIVIDU'!$K$19</c:f>
              <c:numCache>
                <c:formatCode>0.0</c:formatCode>
                <c:ptCount val="1"/>
                <c:pt idx="0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14-42EF-9FB4-8921F4D1A316}"/>
            </c:ext>
          </c:extLst>
        </c:ser>
        <c:ser>
          <c:idx val="6"/>
          <c:order val="6"/>
          <c:tx>
            <c:strRef>
              <c:f>'PROFIL INDIVIDU'!$C$20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INDIVIDU'!$K$20</c:f>
              <c:numCache>
                <c:formatCode>0.0</c:formatCode>
                <c:ptCount val="1"/>
                <c:pt idx="0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14-42EF-9FB4-8921F4D1A316}"/>
            </c:ext>
          </c:extLst>
        </c:ser>
        <c:ser>
          <c:idx val="7"/>
          <c:order val="7"/>
          <c:tx>
            <c:strRef>
              <c:f>'PROFIL INDIVIDU'!$C$21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INDIVIDU'!$K$21</c:f>
              <c:numCache>
                <c:formatCode>0.0</c:formatCode>
                <c:ptCount val="1"/>
                <c:pt idx="0">
                  <c:v>57.142857142857139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14-42EF-9FB4-8921F4D1A316}"/>
            </c:ext>
          </c:extLst>
        </c:ser>
        <c:ser>
          <c:idx val="8"/>
          <c:order val="8"/>
          <c:tx>
            <c:strRef>
              <c:f>'PROFIL INDIVIDU'!$C$22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INDIVIDU'!$K$22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14-42EF-9FB4-8921F4D1A316}"/>
            </c:ext>
          </c:extLst>
        </c:ser>
        <c:ser>
          <c:idx val="9"/>
          <c:order val="9"/>
          <c:tx>
            <c:strRef>
              <c:f>'PROFIL INDIVIDU'!$C$23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INDIVIDU'!$K$23</c:f>
              <c:numCache>
                <c:formatCode>0.0</c:formatCode>
                <c:ptCount val="1"/>
                <c:pt idx="0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14-42EF-9FB4-8921F4D1A316}"/>
            </c:ext>
          </c:extLst>
        </c:ser>
        <c:ser>
          <c:idx val="10"/>
          <c:order val="10"/>
          <c:tx>
            <c:strRef>
              <c:f>'PROFIL INDIVIDU'!$C$24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INDIVIDU'!$K$24</c:f>
              <c:numCache>
                <c:formatCode>0.0</c:formatCode>
                <c:ptCount val="1"/>
                <c:pt idx="0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14-42EF-9FB4-8921F4D1A316}"/>
            </c:ext>
          </c:extLst>
        </c:ser>
        <c:ser>
          <c:idx val="11"/>
          <c:order val="11"/>
          <c:tx>
            <c:strRef>
              <c:f>'PROFIL INDIVIDU'!$C$25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INDIVIDU'!$K$25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14-42EF-9FB4-8921F4D1A316}"/>
            </c:ext>
          </c:extLst>
        </c:ser>
        <c:ser>
          <c:idx val="12"/>
          <c:order val="12"/>
          <c:tx>
            <c:strRef>
              <c:f>'PROFIL INDIVIDU'!$C$26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INDIVIDU'!$K$26</c:f>
              <c:numCache>
                <c:formatCode>0.0</c:formatCode>
                <c:ptCount val="1"/>
                <c:pt idx="0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14-42EF-9FB4-8921F4D1A316}"/>
            </c:ext>
          </c:extLst>
        </c:ser>
        <c:ser>
          <c:idx val="13"/>
          <c:order val="13"/>
          <c:tx>
            <c:strRef>
              <c:f>'PROFIL INDIVIDU'!$C$27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'PROFIL INDIVIDU'!$K$27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214-42EF-9FB4-8921F4D1A3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434176"/>
        <c:axId val="66436096"/>
      </c:barChart>
      <c:catAx>
        <c:axId val="664341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/>
                  <a:t>OBJEK PILIHAN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66436096"/>
        <c:crosses val="autoZero"/>
        <c:auto val="1"/>
        <c:lblAlgn val="ctr"/>
        <c:lblOffset val="100"/>
        <c:noMultiLvlLbl val="0"/>
      </c:catAx>
      <c:valAx>
        <c:axId val="6643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664341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PUT DATA'!A1"/><Relationship Id="rId2" Type="http://schemas.openxmlformats.org/officeDocument/2006/relationships/hyperlink" Target="#'PROFIL INDIVIDU'!A1"/><Relationship Id="rId1" Type="http://schemas.openxmlformats.org/officeDocument/2006/relationships/hyperlink" Target="#TABULASI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FIL INDIVIDU'!A1"/><Relationship Id="rId2" Type="http://schemas.openxmlformats.org/officeDocument/2006/relationships/hyperlink" Target="#TABULASI!A1"/><Relationship Id="rId1" Type="http://schemas.openxmlformats.org/officeDocument/2006/relationships/hyperlink" Target="#PETUNJUK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PUT DATA'!A1"/><Relationship Id="rId2" Type="http://schemas.openxmlformats.org/officeDocument/2006/relationships/hyperlink" Target="#'PROFIL INDIVIDU'!A1"/><Relationship Id="rId1" Type="http://schemas.openxmlformats.org/officeDocument/2006/relationships/hyperlink" Target="#PETUNJUK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TABULASI!A1"/><Relationship Id="rId2" Type="http://schemas.openxmlformats.org/officeDocument/2006/relationships/hyperlink" Target="#PETUNJUK!A1"/><Relationship Id="rId1" Type="http://schemas.openxmlformats.org/officeDocument/2006/relationships/chart" Target="../charts/chart1.xml"/><Relationship Id="rId4" Type="http://schemas.openxmlformats.org/officeDocument/2006/relationships/hyperlink" Target="#'INPUT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340178</xdr:colOff>
      <xdr:row>1</xdr:row>
      <xdr:rowOff>52160</xdr:rowOff>
    </xdr:from>
    <xdr:to>
      <xdr:col>7</xdr:col>
      <xdr:colOff>133349</xdr:colOff>
      <xdr:row>1</xdr:row>
      <xdr:rowOff>360135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1768928" y="242660"/>
          <a:ext cx="1017814" cy="307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TABULASI</a:t>
          </a:r>
        </a:p>
      </xdr:txBody>
    </xdr:sp>
    <xdr:clientData/>
  </xdr:twoCellAnchor>
  <xdr:twoCellAnchor>
    <xdr:from>
      <xdr:col>7</xdr:col>
      <xdr:colOff>202745</xdr:colOff>
      <xdr:row>1</xdr:row>
      <xdr:rowOff>58509</xdr:rowOff>
    </xdr:from>
    <xdr:to>
      <xdr:col>8</xdr:col>
      <xdr:colOff>608239</xdr:colOff>
      <xdr:row>1</xdr:row>
      <xdr:rowOff>362402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2856138" y="249009"/>
          <a:ext cx="1017815" cy="303893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900" b="0" cap="none" spc="0">
              <a:ln w="0">
                <a:noFill/>
              </a:ln>
              <a:solidFill>
                <a:schemeClr val="bg1"/>
              </a:solidFill>
              <a:effectLst/>
            </a:rPr>
            <a:t>PROFIL INDIVIDU</a:t>
          </a:r>
        </a:p>
      </xdr:txBody>
    </xdr:sp>
    <xdr:clientData/>
  </xdr:twoCellAnchor>
  <xdr:twoCellAnchor>
    <xdr:from>
      <xdr:col>3</xdr:col>
      <xdr:colOff>459166</xdr:colOff>
      <xdr:row>1</xdr:row>
      <xdr:rowOff>50041</xdr:rowOff>
    </xdr:from>
    <xdr:to>
      <xdr:col>5</xdr:col>
      <xdr:colOff>252336</xdr:colOff>
      <xdr:row>1</xdr:row>
      <xdr:rowOff>358016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63273" y="240541"/>
          <a:ext cx="1017813" cy="307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IN</a:t>
          </a:r>
          <a:r>
            <a:rPr lang="id-ID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P</a:t>
          </a:r>
          <a:r>
            <a:rPr lang="en-GB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UT</a:t>
          </a:r>
          <a:r>
            <a:rPr lang="id-ID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341539</xdr:colOff>
      <xdr:row>2</xdr:row>
      <xdr:rowOff>66675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76200"/>
          <a:ext cx="1017814" cy="3143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200" b="0" cap="none" spc="0">
              <a:ln w="0">
                <a:noFill/>
              </a:ln>
              <a:solidFill>
                <a:schemeClr val="bg1"/>
              </a:solidFill>
              <a:effectLst/>
            </a:rPr>
            <a:t>PETUNJUK</a:t>
          </a:r>
        </a:p>
      </xdr:txBody>
    </xdr:sp>
    <xdr:clientData/>
  </xdr:twoCellAnchor>
  <xdr:twoCellAnchor>
    <xdr:from>
      <xdr:col>1</xdr:col>
      <xdr:colOff>160935</xdr:colOff>
      <xdr:row>2</xdr:row>
      <xdr:rowOff>107613</xdr:rowOff>
    </xdr:from>
    <xdr:to>
      <xdr:col>2</xdr:col>
      <xdr:colOff>882416</xdr:colOff>
      <xdr:row>4</xdr:row>
      <xdr:rowOff>98088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627052" y="431868"/>
          <a:ext cx="1017364" cy="31473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TABULASI</a:t>
          </a:r>
        </a:p>
      </xdr:txBody>
    </xdr:sp>
    <xdr:clientData/>
  </xdr:twoCellAnchor>
  <xdr:twoCellAnchor>
    <xdr:from>
      <xdr:col>2</xdr:col>
      <xdr:colOff>395818</xdr:colOff>
      <xdr:row>0</xdr:row>
      <xdr:rowOff>76200</xdr:rowOff>
    </xdr:from>
    <xdr:to>
      <xdr:col>2</xdr:col>
      <xdr:colOff>1413632</xdr:colOff>
      <xdr:row>2</xdr:row>
      <xdr:rowOff>66675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1157818" y="76200"/>
          <a:ext cx="1017814" cy="31473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900" b="0" cap="none" spc="0">
              <a:ln w="0">
                <a:noFill/>
              </a:ln>
              <a:solidFill>
                <a:schemeClr val="bg1"/>
              </a:solidFill>
              <a:effectLst/>
            </a:rPr>
            <a:t>PROFIL INDIVIDU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123264</xdr:rowOff>
    </xdr:from>
    <xdr:to>
      <xdr:col>1</xdr:col>
      <xdr:colOff>793697</xdr:colOff>
      <xdr:row>2</xdr:row>
      <xdr:rowOff>50239</xdr:rowOff>
    </xdr:to>
    <xdr:sp macro="" textlink="">
      <xdr:nvSpPr>
        <xdr:cNvPr id="6" name="Rectangle 5">
          <a:hlinkClick xmlns:r="http://schemas.openxmlformats.org/officeDocument/2006/relationships" r:id="rId1"/>
        </xdr:cNvPr>
        <xdr:cNvSpPr/>
      </xdr:nvSpPr>
      <xdr:spPr>
        <a:xfrm>
          <a:off x="33618" y="123264"/>
          <a:ext cx="1017814" cy="307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200" b="0" cap="none" spc="0">
              <a:ln w="0">
                <a:noFill/>
              </a:ln>
              <a:solidFill>
                <a:schemeClr val="bg1"/>
              </a:solidFill>
              <a:effectLst/>
            </a:rPr>
            <a:t>PETUNJUK</a:t>
          </a:r>
        </a:p>
      </xdr:txBody>
    </xdr:sp>
    <xdr:clientData/>
  </xdr:twoCellAnchor>
  <xdr:twoCellAnchor>
    <xdr:from>
      <xdr:col>1</xdr:col>
      <xdr:colOff>307605</xdr:colOff>
      <xdr:row>2</xdr:row>
      <xdr:rowOff>112058</xdr:rowOff>
    </xdr:from>
    <xdr:to>
      <xdr:col>1</xdr:col>
      <xdr:colOff>1325419</xdr:colOff>
      <xdr:row>4</xdr:row>
      <xdr:rowOff>39033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565340" y="493058"/>
          <a:ext cx="1017814" cy="307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900" b="0" cap="none" spc="0">
              <a:ln w="0">
                <a:noFill/>
              </a:ln>
              <a:solidFill>
                <a:schemeClr val="bg1"/>
              </a:solidFill>
              <a:effectLst/>
            </a:rPr>
            <a:t>PROFIL INDIVIDU</a:t>
          </a:r>
        </a:p>
      </xdr:txBody>
    </xdr:sp>
    <xdr:clientData/>
  </xdr:twoCellAnchor>
  <xdr:twoCellAnchor>
    <xdr:from>
      <xdr:col>1</xdr:col>
      <xdr:colOff>832164</xdr:colOff>
      <xdr:row>0</xdr:row>
      <xdr:rowOff>116476</xdr:rowOff>
    </xdr:from>
    <xdr:to>
      <xdr:col>1</xdr:col>
      <xdr:colOff>1849978</xdr:colOff>
      <xdr:row>2</xdr:row>
      <xdr:rowOff>43451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1224370" y="116476"/>
          <a:ext cx="1017814" cy="307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 cap="none" spc="0">
              <a:ln w="0">
                <a:noFill/>
              </a:ln>
              <a:solidFill>
                <a:schemeClr val="bg1"/>
              </a:solidFill>
              <a:effectLst/>
            </a:rPr>
            <a:t>INPUT DATA</a:t>
          </a:r>
          <a:endParaRPr lang="id-ID" sz="1200" b="0" cap="none" spc="0">
            <a:ln w="0"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242186</xdr:colOff>
      <xdr:row>11</xdr:row>
      <xdr:rowOff>176211</xdr:rowOff>
    </xdr:from>
    <xdr:to>
      <xdr:col>20</xdr:col>
      <xdr:colOff>0</xdr:colOff>
      <xdr:row>27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338558</xdr:colOff>
      <xdr:row>0</xdr:row>
      <xdr:rowOff>100853</xdr:rowOff>
    </xdr:from>
    <xdr:to>
      <xdr:col>15</xdr:col>
      <xdr:colOff>138932</xdr:colOff>
      <xdr:row>2</xdr:row>
      <xdr:rowOff>16622</xdr:rowOff>
    </xdr:to>
    <xdr:sp macro="" textlink="">
      <xdr:nvSpPr>
        <xdr:cNvPr id="10" name="Rectangle 9">
          <a:hlinkClick xmlns:r="http://schemas.openxmlformats.org/officeDocument/2006/relationships" r:id="rId2"/>
        </xdr:cNvPr>
        <xdr:cNvSpPr/>
      </xdr:nvSpPr>
      <xdr:spPr>
        <a:xfrm>
          <a:off x="9387308" y="100853"/>
          <a:ext cx="1025017" cy="31037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200" b="0" cap="none" spc="0">
              <a:ln w="0">
                <a:noFill/>
              </a:ln>
              <a:solidFill>
                <a:schemeClr val="bg1"/>
              </a:solidFill>
              <a:effectLst/>
            </a:rPr>
            <a:t>PETUNJUK</a:t>
          </a:r>
        </a:p>
      </xdr:txBody>
    </xdr:sp>
    <xdr:clientData/>
  </xdr:twoCellAnchor>
  <xdr:twoCellAnchor>
    <xdr:from>
      <xdr:col>15</xdr:col>
      <xdr:colOff>174471</xdr:colOff>
      <xdr:row>0</xdr:row>
      <xdr:rowOff>96184</xdr:rowOff>
    </xdr:from>
    <xdr:to>
      <xdr:col>16</xdr:col>
      <xdr:colOff>594372</xdr:colOff>
      <xdr:row>2</xdr:row>
      <xdr:rowOff>11953</xdr:rowOff>
    </xdr:to>
    <xdr:sp macro="" textlink="">
      <xdr:nvSpPr>
        <xdr:cNvPr id="11" name="Rectangle 10">
          <a:hlinkClick xmlns:r="http://schemas.openxmlformats.org/officeDocument/2006/relationships" r:id="rId3"/>
        </xdr:cNvPr>
        <xdr:cNvSpPr/>
      </xdr:nvSpPr>
      <xdr:spPr>
        <a:xfrm>
          <a:off x="10447864" y="96184"/>
          <a:ext cx="1032222" cy="31037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0" cap="none" spc="0">
              <a:ln w="0">
                <a:noFill/>
              </a:ln>
              <a:solidFill>
                <a:schemeClr val="bg1"/>
              </a:solidFill>
              <a:effectLst/>
            </a:rPr>
            <a:t>TABULASI</a:t>
          </a:r>
        </a:p>
      </xdr:txBody>
    </xdr:sp>
    <xdr:clientData/>
  </xdr:twoCellAnchor>
  <xdr:twoCellAnchor>
    <xdr:from>
      <xdr:col>14</xdr:col>
      <xdr:colOff>263044</xdr:colOff>
      <xdr:row>2</xdr:row>
      <xdr:rowOff>71654</xdr:rowOff>
    </xdr:from>
    <xdr:to>
      <xdr:col>16</xdr:col>
      <xdr:colOff>63419</xdr:colOff>
      <xdr:row>3</xdr:row>
      <xdr:rowOff>200335</xdr:rowOff>
    </xdr:to>
    <xdr:sp macro="" textlink="">
      <xdr:nvSpPr>
        <xdr:cNvPr id="13" name="Rectangle 12">
          <a:hlinkClick xmlns:r="http://schemas.openxmlformats.org/officeDocument/2006/relationships" r:id="rId4"/>
        </xdr:cNvPr>
        <xdr:cNvSpPr/>
      </xdr:nvSpPr>
      <xdr:spPr>
        <a:xfrm>
          <a:off x="9924115" y="466261"/>
          <a:ext cx="1025018" cy="30557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INPUT DATA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5"/>
  <sheetViews>
    <sheetView zoomScaleNormal="100" workbookViewId="0"/>
  </sheetViews>
  <sheetFormatPr defaultRowHeight="15" x14ac:dyDescent="0.25"/>
  <cols>
    <col min="1" max="14" width="12.5703125" style="49" customWidth="1"/>
    <col min="15" max="16384" width="9.140625" style="49"/>
  </cols>
  <sheetData>
    <row r="1" spans="1:14" s="88" customFormat="1" x14ac:dyDescent="0.25"/>
    <row r="2" spans="1:14" ht="28.5" customHeight="1" x14ac:dyDescent="0.25"/>
    <row r="5" spans="1:14" x14ac:dyDescent="0.25">
      <c r="B5" s="135" t="s">
        <v>383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4" x14ac:dyDescent="0.25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4" ht="21" x14ac:dyDescent="0.35">
      <c r="B7" s="130"/>
      <c r="C7" s="135" t="s">
        <v>381</v>
      </c>
      <c r="D7" s="135"/>
      <c r="E7" s="135"/>
      <c r="F7" s="135"/>
      <c r="G7" s="135"/>
      <c r="H7" s="135"/>
      <c r="I7" s="135"/>
      <c r="J7" s="135"/>
      <c r="K7" s="135"/>
      <c r="L7" s="135"/>
      <c r="M7" s="130"/>
    </row>
    <row r="8" spans="1:14" ht="21" x14ac:dyDescent="0.35">
      <c r="B8" s="130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0"/>
    </row>
    <row r="10" spans="1:14" ht="15.75" thickBot="1" x14ac:dyDescent="0.3"/>
    <row r="11" spans="1:14" ht="18.75" thickBot="1" x14ac:dyDescent="0.3">
      <c r="A11" s="136" t="s">
        <v>401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</row>
    <row r="12" spans="1:14" x14ac:dyDescent="0.25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14" ht="18.75" x14ac:dyDescent="0.25">
      <c r="B13" s="139" t="s">
        <v>403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</row>
    <row r="14" spans="1:14" ht="18.75" x14ac:dyDescent="0.25">
      <c r="B14" s="139" t="s">
        <v>402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1:14" ht="18.75" x14ac:dyDescent="0.25">
      <c r="B15" s="139" t="s">
        <v>404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1:14" ht="18.75" x14ac:dyDescent="0.25">
      <c r="B16" s="139" t="s">
        <v>405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2:23" ht="18.75" x14ac:dyDescent="0.25">
      <c r="B17" s="139" t="s">
        <v>406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/>
    </row>
    <row r="18" spans="2:23" ht="18.75" x14ac:dyDescent="0.2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/>
    </row>
    <row r="19" spans="2:23" ht="18.75" x14ac:dyDescent="0.25">
      <c r="B19" s="139" t="s">
        <v>407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1"/>
    </row>
    <row r="20" spans="2:23" ht="18.75" x14ac:dyDescent="0.25">
      <c r="B20" s="139" t="s">
        <v>408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  <row r="21" spans="2:23" s="50" customFormat="1" ht="19.5" thickBot="1" x14ac:dyDescent="0.3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/>
    </row>
    <row r="22" spans="2:23" s="50" customFormat="1" ht="18.75" x14ac:dyDescent="0.25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23" s="50" customFormat="1" ht="18.75" x14ac:dyDescent="0.25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2:23" s="50" customFormat="1" ht="18.75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23" s="50" customFormat="1" ht="18.75" x14ac:dyDescent="0.2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23" s="50" customFormat="1" ht="18.75" x14ac:dyDescent="0.25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23" s="50" customFormat="1" ht="18.75" x14ac:dyDescent="0.25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23" s="50" customFormat="1" ht="18.75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23" s="50" customFormat="1" ht="18.75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W29" s="131" t="s">
        <v>409</v>
      </c>
    </row>
    <row r="30" spans="2:23" s="50" customFormat="1" ht="18.75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23" s="50" customFormat="1" ht="18.75" x14ac:dyDescent="0.2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23" s="50" customFormat="1" ht="18.75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2:13" s="50" customFormat="1" ht="18.75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2:13" s="50" customFormat="1" ht="18.75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2:13" s="50" customFormat="1" x14ac:dyDescent="0.25"/>
  </sheetData>
  <sheetProtection password="F499" sheet="1" objects="1" scenarios="1"/>
  <mergeCells count="25">
    <mergeCell ref="B27:M27"/>
    <mergeCell ref="B33:M33"/>
    <mergeCell ref="B34:M34"/>
    <mergeCell ref="B28:M28"/>
    <mergeCell ref="B29:M29"/>
    <mergeCell ref="B30:M30"/>
    <mergeCell ref="B31:M31"/>
    <mergeCell ref="B32:M32"/>
    <mergeCell ref="B22:M22"/>
    <mergeCell ref="B23:M23"/>
    <mergeCell ref="B24:M24"/>
    <mergeCell ref="B25:M25"/>
    <mergeCell ref="B26:M26"/>
    <mergeCell ref="B17:M17"/>
    <mergeCell ref="B18:M18"/>
    <mergeCell ref="B19:M19"/>
    <mergeCell ref="B20:M20"/>
    <mergeCell ref="B21:M21"/>
    <mergeCell ref="C7:L8"/>
    <mergeCell ref="B5:M6"/>
    <mergeCell ref="A11:N11"/>
    <mergeCell ref="B16:M16"/>
    <mergeCell ref="B15:M15"/>
    <mergeCell ref="B14:M14"/>
    <mergeCell ref="B13:M1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1"/>
  <sheetViews>
    <sheetView workbookViewId="0">
      <selection activeCell="C22" sqref="C22"/>
    </sheetView>
  </sheetViews>
  <sheetFormatPr defaultRowHeight="12.75" x14ac:dyDescent="0.2"/>
  <cols>
    <col min="1" max="1" width="23.7109375" style="3" bestFit="1" customWidth="1"/>
    <col min="2" max="2" width="27.7109375" style="3" bestFit="1" customWidth="1"/>
    <col min="3" max="3" width="9.140625" style="3"/>
    <col min="4" max="4" width="23.7109375" style="3" bestFit="1" customWidth="1"/>
    <col min="5" max="5" width="27.42578125" style="3" bestFit="1" customWidth="1"/>
    <col min="6" max="16384" width="9.140625" style="3"/>
  </cols>
  <sheetData>
    <row r="1" spans="1:5" x14ac:dyDescent="0.2">
      <c r="A1" s="203" t="s">
        <v>275</v>
      </c>
      <c r="B1" s="203"/>
      <c r="D1" s="203" t="s">
        <v>295</v>
      </c>
      <c r="E1" s="203"/>
    </row>
    <row r="2" spans="1:5" ht="13.5" thickBot="1" x14ac:dyDescent="0.25"/>
    <row r="3" spans="1:5" ht="13.5" thickBot="1" x14ac:dyDescent="0.25">
      <c r="A3" s="4"/>
      <c r="B3" s="5"/>
      <c r="D3" s="4"/>
      <c r="E3" s="5"/>
    </row>
    <row r="4" spans="1:5" s="8" customFormat="1" ht="13.5" thickBot="1" x14ac:dyDescent="0.25">
      <c r="A4" s="6" t="s">
        <v>138</v>
      </c>
      <c r="B4" s="6" t="s">
        <v>139</v>
      </c>
      <c r="D4" s="6" t="s">
        <v>138</v>
      </c>
      <c r="E4" s="6" t="s">
        <v>139</v>
      </c>
    </row>
    <row r="5" spans="1:5" ht="13.5" thickBot="1" x14ac:dyDescent="0.25">
      <c r="A5" s="7" t="s">
        <v>276</v>
      </c>
      <c r="B5" s="7" t="s">
        <v>277</v>
      </c>
      <c r="D5" s="7" t="s">
        <v>284</v>
      </c>
      <c r="E5" s="7" t="s">
        <v>285</v>
      </c>
    </row>
    <row r="6" spans="1:5" ht="13.5" thickBot="1" x14ac:dyDescent="0.25">
      <c r="A6" s="7" t="s">
        <v>278</v>
      </c>
      <c r="B6" s="7" t="s">
        <v>279</v>
      </c>
      <c r="D6" s="7"/>
      <c r="E6" s="7" t="s">
        <v>286</v>
      </c>
    </row>
    <row r="7" spans="1:5" ht="13.5" thickBot="1" x14ac:dyDescent="0.25">
      <c r="A7" s="7"/>
      <c r="B7" s="7" t="s">
        <v>280</v>
      </c>
      <c r="D7" s="7" t="s">
        <v>287</v>
      </c>
      <c r="E7" s="7" t="s">
        <v>288</v>
      </c>
    </row>
    <row r="8" spans="1:5" ht="13.5" thickBot="1" x14ac:dyDescent="0.25">
      <c r="A8" s="7"/>
      <c r="B8" s="7" t="s">
        <v>281</v>
      </c>
      <c r="D8" s="7"/>
      <c r="E8" s="7" t="s">
        <v>289</v>
      </c>
    </row>
    <row r="9" spans="1:5" ht="13.5" thickBot="1" x14ac:dyDescent="0.25">
      <c r="A9" s="7" t="s">
        <v>282</v>
      </c>
      <c r="B9" s="7" t="s">
        <v>283</v>
      </c>
      <c r="D9" s="7" t="s">
        <v>290</v>
      </c>
      <c r="E9" s="7" t="s">
        <v>291</v>
      </c>
    </row>
    <row r="10" spans="1:5" ht="13.5" thickBot="1" x14ac:dyDescent="0.25">
      <c r="D10" s="7"/>
      <c r="E10" s="7" t="s">
        <v>292</v>
      </c>
    </row>
    <row r="11" spans="1:5" ht="13.5" thickBot="1" x14ac:dyDescent="0.25">
      <c r="D11" s="7" t="s">
        <v>293</v>
      </c>
      <c r="E11" s="7" t="s">
        <v>294</v>
      </c>
    </row>
  </sheetData>
  <mergeCells count="2">
    <mergeCell ref="D1:E1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4"/>
  <sheetViews>
    <sheetView workbookViewId="0">
      <selection activeCell="C22" sqref="C22"/>
    </sheetView>
  </sheetViews>
  <sheetFormatPr defaultRowHeight="12.75" x14ac:dyDescent="0.2"/>
  <cols>
    <col min="1" max="1" width="28.42578125" style="3" bestFit="1" customWidth="1"/>
    <col min="2" max="2" width="37" style="3" bestFit="1" customWidth="1"/>
    <col min="3" max="3" width="9.140625" style="3"/>
    <col min="4" max="4" width="23.7109375" style="3" bestFit="1" customWidth="1"/>
    <col min="5" max="5" width="24.140625" style="3" bestFit="1" customWidth="1"/>
    <col min="6" max="16384" width="9.140625" style="3"/>
  </cols>
  <sheetData>
    <row r="1" spans="1:5" x14ac:dyDescent="0.2">
      <c r="A1" s="203" t="s">
        <v>296</v>
      </c>
      <c r="B1" s="203"/>
      <c r="D1" s="203" t="s">
        <v>321</v>
      </c>
      <c r="E1" s="203"/>
    </row>
    <row r="2" spans="1:5" ht="13.5" thickBot="1" x14ac:dyDescent="0.25"/>
    <row r="3" spans="1:5" ht="13.5" thickBot="1" x14ac:dyDescent="0.25">
      <c r="A3" s="4"/>
      <c r="B3" s="5"/>
      <c r="D3" s="4"/>
      <c r="E3" s="5"/>
    </row>
    <row r="4" spans="1:5" s="8" customFormat="1" ht="13.5" thickBot="1" x14ac:dyDescent="0.25">
      <c r="A4" s="6" t="s">
        <v>138</v>
      </c>
      <c r="B4" s="6" t="s">
        <v>139</v>
      </c>
      <c r="D4" s="6" t="s">
        <v>138</v>
      </c>
      <c r="E4" s="6" t="s">
        <v>139</v>
      </c>
    </row>
    <row r="5" spans="1:5" ht="13.5" thickBot="1" x14ac:dyDescent="0.25">
      <c r="A5" s="7" t="s">
        <v>297</v>
      </c>
      <c r="B5" s="7" t="s">
        <v>298</v>
      </c>
      <c r="D5" s="7" t="s">
        <v>309</v>
      </c>
      <c r="E5" s="7" t="s">
        <v>310</v>
      </c>
    </row>
    <row r="6" spans="1:5" ht="13.5" thickBot="1" x14ac:dyDescent="0.25">
      <c r="A6" s="7"/>
      <c r="B6" s="7" t="s">
        <v>299</v>
      </c>
      <c r="D6" s="7"/>
      <c r="E6" s="7" t="s">
        <v>311</v>
      </c>
    </row>
    <row r="7" spans="1:5" ht="13.5" thickBot="1" x14ac:dyDescent="0.25">
      <c r="A7" s="7"/>
      <c r="B7" s="7" t="s">
        <v>300</v>
      </c>
      <c r="D7" s="7" t="s">
        <v>312</v>
      </c>
      <c r="E7" s="7" t="s">
        <v>313</v>
      </c>
    </row>
    <row r="8" spans="1:5" ht="13.5" thickBot="1" x14ac:dyDescent="0.25">
      <c r="A8" s="7"/>
      <c r="B8" s="7" t="s">
        <v>301</v>
      </c>
      <c r="D8" s="7" t="s">
        <v>314</v>
      </c>
      <c r="E8" s="7" t="s">
        <v>315</v>
      </c>
    </row>
    <row r="9" spans="1:5" ht="13.5" thickBot="1" x14ac:dyDescent="0.25">
      <c r="A9" s="7"/>
      <c r="B9" s="7" t="s">
        <v>302</v>
      </c>
      <c r="D9" s="7" t="s">
        <v>316</v>
      </c>
      <c r="E9" s="7" t="s">
        <v>317</v>
      </c>
    </row>
    <row r="10" spans="1:5" ht="13.5" thickBot="1" x14ac:dyDescent="0.25">
      <c r="A10" s="7" t="s">
        <v>303</v>
      </c>
      <c r="B10" s="7" t="s">
        <v>304</v>
      </c>
      <c r="D10" s="7" t="s">
        <v>318</v>
      </c>
      <c r="E10" s="7" t="s">
        <v>319</v>
      </c>
    </row>
    <row r="11" spans="1:5" ht="13.5" thickBot="1" x14ac:dyDescent="0.25">
      <c r="A11" s="7"/>
      <c r="B11" s="7" t="s">
        <v>305</v>
      </c>
      <c r="D11" s="7"/>
      <c r="E11" s="7" t="s">
        <v>320</v>
      </c>
    </row>
    <row r="12" spans="1:5" ht="13.5" thickBot="1" x14ac:dyDescent="0.25">
      <c r="A12" s="7"/>
      <c r="B12" s="7" t="s">
        <v>306</v>
      </c>
    </row>
    <row r="13" spans="1:5" ht="13.5" thickBot="1" x14ac:dyDescent="0.25">
      <c r="A13" s="7"/>
      <c r="B13" s="7" t="s">
        <v>307</v>
      </c>
    </row>
    <row r="14" spans="1:5" ht="13.5" thickBot="1" x14ac:dyDescent="0.25">
      <c r="A14" s="7"/>
      <c r="B14" s="7" t="s">
        <v>308</v>
      </c>
    </row>
  </sheetData>
  <mergeCells count="2">
    <mergeCell ref="D1:E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ER131"/>
  <sheetViews>
    <sheetView zoomScale="85" zoomScaleNormal="85" workbookViewId="0">
      <pane xSplit="3" ySplit="9" topLeftCell="D10" activePane="bottomRight" state="frozen"/>
      <selection activeCell="N11" sqref="N11"/>
      <selection pane="topRight" activeCell="N11" sqref="N11"/>
      <selection pane="bottomLeft" activeCell="N11" sqref="N11"/>
      <selection pane="bottomRight" activeCell="S20" sqref="S20"/>
    </sheetView>
  </sheetViews>
  <sheetFormatPr defaultRowHeight="12.75" x14ac:dyDescent="0.2"/>
  <cols>
    <col min="1" max="1" width="7" style="26" customWidth="1"/>
    <col min="2" max="2" width="4.42578125" style="26" bestFit="1" customWidth="1"/>
    <col min="3" max="3" width="32.85546875" style="26" customWidth="1"/>
    <col min="4" max="4" width="7.140625" style="26" customWidth="1"/>
    <col min="5" max="114" width="4.42578125" style="26" customWidth="1"/>
    <col min="115" max="115" width="9.140625" style="26" customWidth="1"/>
    <col min="116" max="116" width="9.140625" style="86" hidden="1" customWidth="1"/>
    <col min="117" max="145" width="5.28515625" style="26" hidden="1" customWidth="1"/>
    <col min="146" max="146" width="9.140625" style="86" hidden="1" customWidth="1"/>
    <col min="147" max="147" width="47" style="26" hidden="1" customWidth="1"/>
    <col min="148" max="148" width="9.140625" style="86" hidden="1" customWidth="1"/>
    <col min="149" max="16384" width="9.140625" style="26"/>
  </cols>
  <sheetData>
    <row r="5" spans="1:147" ht="13.5" thickBot="1" x14ac:dyDescent="0.25"/>
    <row r="6" spans="1:147" ht="12.75" customHeight="1" x14ac:dyDescent="0.2">
      <c r="B6" s="146" t="s">
        <v>352</v>
      </c>
      <c r="C6" s="147"/>
      <c r="D6" s="146" t="s">
        <v>352</v>
      </c>
      <c r="E6" s="150"/>
      <c r="F6" s="150"/>
      <c r="G6" s="150"/>
      <c r="H6" s="150"/>
      <c r="I6" s="150"/>
      <c r="J6" s="150"/>
      <c r="K6" s="150"/>
      <c r="L6" s="150"/>
      <c r="M6" s="150"/>
      <c r="N6" s="147"/>
      <c r="O6" s="146" t="s">
        <v>352</v>
      </c>
      <c r="P6" s="150"/>
      <c r="Q6" s="150"/>
      <c r="R6" s="150"/>
      <c r="S6" s="150"/>
      <c r="T6" s="150"/>
      <c r="U6" s="150"/>
      <c r="V6" s="150"/>
      <c r="W6" s="150"/>
      <c r="X6" s="147"/>
      <c r="Y6" s="146" t="s">
        <v>352</v>
      </c>
      <c r="Z6" s="150"/>
      <c r="AA6" s="150"/>
      <c r="AB6" s="150"/>
      <c r="AC6" s="150"/>
      <c r="AD6" s="150"/>
      <c r="AE6" s="150"/>
      <c r="AF6" s="150"/>
      <c r="AG6" s="150"/>
      <c r="AH6" s="147"/>
      <c r="AI6" s="146" t="s">
        <v>352</v>
      </c>
      <c r="AJ6" s="150"/>
      <c r="AK6" s="150"/>
      <c r="AL6" s="150"/>
      <c r="AM6" s="150"/>
      <c r="AN6" s="150"/>
      <c r="AO6" s="150"/>
      <c r="AP6" s="150"/>
      <c r="AQ6" s="150"/>
      <c r="AR6" s="147"/>
      <c r="AS6" s="146" t="s">
        <v>352</v>
      </c>
      <c r="AT6" s="150"/>
      <c r="AU6" s="150"/>
      <c r="AV6" s="150"/>
      <c r="AW6" s="150"/>
      <c r="AX6" s="150"/>
      <c r="AY6" s="150"/>
      <c r="AZ6" s="150"/>
      <c r="BA6" s="150"/>
      <c r="BB6" s="147"/>
      <c r="BC6" s="146" t="s">
        <v>352</v>
      </c>
      <c r="BD6" s="150"/>
      <c r="BE6" s="150"/>
      <c r="BF6" s="150"/>
      <c r="BG6" s="150"/>
      <c r="BH6" s="150"/>
      <c r="BI6" s="150"/>
      <c r="BJ6" s="150"/>
      <c r="BK6" s="150"/>
      <c r="BL6" s="147"/>
      <c r="BM6" s="146" t="s">
        <v>352</v>
      </c>
      <c r="BN6" s="150"/>
      <c r="BO6" s="150"/>
      <c r="BP6" s="150"/>
      <c r="BQ6" s="150"/>
      <c r="BR6" s="150"/>
      <c r="BS6" s="150"/>
      <c r="BT6" s="150"/>
      <c r="BU6" s="150"/>
      <c r="BV6" s="147"/>
      <c r="BW6" s="146" t="s">
        <v>352</v>
      </c>
      <c r="BX6" s="150"/>
      <c r="BY6" s="150"/>
      <c r="BZ6" s="150"/>
      <c r="CA6" s="150"/>
      <c r="CB6" s="150"/>
      <c r="CC6" s="150"/>
      <c r="CD6" s="150"/>
      <c r="CE6" s="150"/>
      <c r="CF6" s="147"/>
      <c r="CG6" s="146" t="s">
        <v>352</v>
      </c>
      <c r="CH6" s="150"/>
      <c r="CI6" s="150"/>
      <c r="CJ6" s="150"/>
      <c r="CK6" s="150"/>
      <c r="CL6" s="150"/>
      <c r="CM6" s="150"/>
      <c r="CN6" s="150"/>
      <c r="CO6" s="150"/>
      <c r="CP6" s="147"/>
      <c r="CQ6" s="146" t="s">
        <v>352</v>
      </c>
      <c r="CR6" s="150"/>
      <c r="CS6" s="150"/>
      <c r="CT6" s="150"/>
      <c r="CU6" s="150"/>
      <c r="CV6" s="150"/>
      <c r="CW6" s="150"/>
      <c r="CX6" s="150"/>
      <c r="CY6" s="150"/>
      <c r="CZ6" s="147"/>
      <c r="DA6" s="146" t="s">
        <v>352</v>
      </c>
      <c r="DB6" s="150"/>
      <c r="DC6" s="150"/>
      <c r="DD6" s="150"/>
      <c r="DE6" s="150"/>
      <c r="DF6" s="150"/>
      <c r="DG6" s="150"/>
      <c r="DH6" s="150"/>
      <c r="DI6" s="150"/>
      <c r="DJ6" s="147"/>
    </row>
    <row r="7" spans="1:147" ht="12.75" customHeight="1" thickBot="1" x14ac:dyDescent="0.25">
      <c r="B7" s="148"/>
      <c r="C7" s="149"/>
      <c r="D7" s="148"/>
      <c r="E7" s="151"/>
      <c r="F7" s="151"/>
      <c r="G7" s="151"/>
      <c r="H7" s="151"/>
      <c r="I7" s="151"/>
      <c r="J7" s="151"/>
      <c r="K7" s="151"/>
      <c r="L7" s="151"/>
      <c r="M7" s="151"/>
      <c r="N7" s="149"/>
      <c r="O7" s="148"/>
      <c r="P7" s="151"/>
      <c r="Q7" s="151"/>
      <c r="R7" s="151"/>
      <c r="S7" s="151"/>
      <c r="T7" s="151"/>
      <c r="U7" s="151"/>
      <c r="V7" s="151"/>
      <c r="W7" s="151"/>
      <c r="X7" s="149"/>
      <c r="Y7" s="148"/>
      <c r="Z7" s="151"/>
      <c r="AA7" s="151"/>
      <c r="AB7" s="151"/>
      <c r="AC7" s="151"/>
      <c r="AD7" s="151"/>
      <c r="AE7" s="151"/>
      <c r="AF7" s="151"/>
      <c r="AG7" s="151"/>
      <c r="AH7" s="149"/>
      <c r="AI7" s="148"/>
      <c r="AJ7" s="151"/>
      <c r="AK7" s="151"/>
      <c r="AL7" s="151"/>
      <c r="AM7" s="151"/>
      <c r="AN7" s="151"/>
      <c r="AO7" s="151"/>
      <c r="AP7" s="151"/>
      <c r="AQ7" s="151"/>
      <c r="AR7" s="149"/>
      <c r="AS7" s="148"/>
      <c r="AT7" s="151"/>
      <c r="AU7" s="151"/>
      <c r="AV7" s="151"/>
      <c r="AW7" s="151"/>
      <c r="AX7" s="151"/>
      <c r="AY7" s="151"/>
      <c r="AZ7" s="151"/>
      <c r="BA7" s="151"/>
      <c r="BB7" s="149"/>
      <c r="BC7" s="148"/>
      <c r="BD7" s="151"/>
      <c r="BE7" s="151"/>
      <c r="BF7" s="151"/>
      <c r="BG7" s="151"/>
      <c r="BH7" s="151"/>
      <c r="BI7" s="151"/>
      <c r="BJ7" s="151"/>
      <c r="BK7" s="151"/>
      <c r="BL7" s="149"/>
      <c r="BM7" s="148"/>
      <c r="BN7" s="151"/>
      <c r="BO7" s="151"/>
      <c r="BP7" s="151"/>
      <c r="BQ7" s="151"/>
      <c r="BR7" s="151"/>
      <c r="BS7" s="151"/>
      <c r="BT7" s="151"/>
      <c r="BU7" s="151"/>
      <c r="BV7" s="149"/>
      <c r="BW7" s="148"/>
      <c r="BX7" s="151"/>
      <c r="BY7" s="151"/>
      <c r="BZ7" s="151"/>
      <c r="CA7" s="151"/>
      <c r="CB7" s="151"/>
      <c r="CC7" s="151"/>
      <c r="CD7" s="151"/>
      <c r="CE7" s="151"/>
      <c r="CF7" s="149"/>
      <c r="CG7" s="148"/>
      <c r="CH7" s="151"/>
      <c r="CI7" s="151"/>
      <c r="CJ7" s="151"/>
      <c r="CK7" s="151"/>
      <c r="CL7" s="151"/>
      <c r="CM7" s="151"/>
      <c r="CN7" s="151"/>
      <c r="CO7" s="151"/>
      <c r="CP7" s="149"/>
      <c r="CQ7" s="148"/>
      <c r="CR7" s="151"/>
      <c r="CS7" s="151"/>
      <c r="CT7" s="151"/>
      <c r="CU7" s="151"/>
      <c r="CV7" s="151"/>
      <c r="CW7" s="151"/>
      <c r="CX7" s="151"/>
      <c r="CY7" s="151"/>
      <c r="CZ7" s="149"/>
      <c r="DA7" s="148"/>
      <c r="DB7" s="151"/>
      <c r="DC7" s="151"/>
      <c r="DD7" s="151"/>
      <c r="DE7" s="151"/>
      <c r="DF7" s="151"/>
      <c r="DG7" s="151"/>
      <c r="DH7" s="151"/>
      <c r="DI7" s="151"/>
      <c r="DJ7" s="149"/>
    </row>
    <row r="8" spans="1:147" ht="13.5" thickBot="1" x14ac:dyDescent="0.25"/>
    <row r="9" spans="1:147" ht="13.5" thickBot="1" x14ac:dyDescent="0.25">
      <c r="A9" s="27"/>
      <c r="B9" s="28" t="s">
        <v>126</v>
      </c>
      <c r="C9" s="28" t="s">
        <v>125</v>
      </c>
      <c r="D9" s="28" t="s">
        <v>124</v>
      </c>
      <c r="E9" s="28" t="s">
        <v>0</v>
      </c>
      <c r="F9" s="29" t="s">
        <v>1</v>
      </c>
      <c r="G9" s="29" t="s">
        <v>2</v>
      </c>
      <c r="H9" s="29" t="s">
        <v>3</v>
      </c>
      <c r="I9" s="29" t="s">
        <v>4</v>
      </c>
      <c r="J9" s="29" t="s">
        <v>5</v>
      </c>
      <c r="K9" s="29" t="s">
        <v>6</v>
      </c>
      <c r="L9" s="29" t="s">
        <v>7</v>
      </c>
      <c r="M9" s="29" t="s">
        <v>8</v>
      </c>
      <c r="N9" s="29" t="s">
        <v>9</v>
      </c>
      <c r="O9" s="29" t="s">
        <v>10</v>
      </c>
      <c r="P9" s="29" t="s">
        <v>11</v>
      </c>
      <c r="Q9" s="29" t="s">
        <v>12</v>
      </c>
      <c r="R9" s="29" t="s">
        <v>13</v>
      </c>
      <c r="S9" s="29" t="s">
        <v>14</v>
      </c>
      <c r="T9" s="29" t="s">
        <v>15</v>
      </c>
      <c r="U9" s="29" t="s">
        <v>16</v>
      </c>
      <c r="V9" s="29" t="s">
        <v>17</v>
      </c>
      <c r="W9" s="29" t="s">
        <v>18</v>
      </c>
      <c r="X9" s="29" t="s">
        <v>19</v>
      </c>
      <c r="Y9" s="29" t="s">
        <v>20</v>
      </c>
      <c r="Z9" s="29" t="s">
        <v>21</v>
      </c>
      <c r="AA9" s="29" t="s">
        <v>22</v>
      </c>
      <c r="AB9" s="29" t="s">
        <v>23</v>
      </c>
      <c r="AC9" s="29" t="s">
        <v>24</v>
      </c>
      <c r="AD9" s="29" t="s">
        <v>25</v>
      </c>
      <c r="AE9" s="29" t="s">
        <v>26</v>
      </c>
      <c r="AF9" s="29" t="s">
        <v>27</v>
      </c>
      <c r="AG9" s="29" t="s">
        <v>28</v>
      </c>
      <c r="AH9" s="29" t="s">
        <v>29</v>
      </c>
      <c r="AI9" s="29" t="s">
        <v>30</v>
      </c>
      <c r="AJ9" s="29" t="s">
        <v>31</v>
      </c>
      <c r="AK9" s="29" t="s">
        <v>32</v>
      </c>
      <c r="AL9" s="29" t="s">
        <v>33</v>
      </c>
      <c r="AM9" s="29" t="s">
        <v>34</v>
      </c>
      <c r="AN9" s="29" t="s">
        <v>35</v>
      </c>
      <c r="AO9" s="29" t="s">
        <v>36</v>
      </c>
      <c r="AP9" s="29" t="s">
        <v>37</v>
      </c>
      <c r="AQ9" s="29" t="s">
        <v>38</v>
      </c>
      <c r="AR9" s="29" t="s">
        <v>39</v>
      </c>
      <c r="AS9" s="29" t="s">
        <v>40</v>
      </c>
      <c r="AT9" s="29" t="s">
        <v>41</v>
      </c>
      <c r="AU9" s="29" t="s">
        <v>42</v>
      </c>
      <c r="AV9" s="29" t="s">
        <v>43</v>
      </c>
      <c r="AW9" s="29" t="s">
        <v>44</v>
      </c>
      <c r="AX9" s="29" t="s">
        <v>45</v>
      </c>
      <c r="AY9" s="29" t="s">
        <v>46</v>
      </c>
      <c r="AZ9" s="29" t="s">
        <v>47</v>
      </c>
      <c r="BA9" s="29" t="s">
        <v>48</v>
      </c>
      <c r="BB9" s="29" t="s">
        <v>49</v>
      </c>
      <c r="BC9" s="29" t="s">
        <v>50</v>
      </c>
      <c r="BD9" s="29" t="s">
        <v>51</v>
      </c>
      <c r="BE9" s="29" t="s">
        <v>52</v>
      </c>
      <c r="BF9" s="29" t="s">
        <v>53</v>
      </c>
      <c r="BG9" s="29" t="s">
        <v>54</v>
      </c>
      <c r="BH9" s="29" t="s">
        <v>55</v>
      </c>
      <c r="BI9" s="29" t="s">
        <v>56</v>
      </c>
      <c r="BJ9" s="29" t="s">
        <v>57</v>
      </c>
      <c r="BK9" s="29" t="s">
        <v>58</v>
      </c>
      <c r="BL9" s="29" t="s">
        <v>59</v>
      </c>
      <c r="BM9" s="29" t="s">
        <v>60</v>
      </c>
      <c r="BN9" s="29" t="s">
        <v>61</v>
      </c>
      <c r="BO9" s="29" t="s">
        <v>62</v>
      </c>
      <c r="BP9" s="29" t="s">
        <v>63</v>
      </c>
      <c r="BQ9" s="29" t="s">
        <v>64</v>
      </c>
      <c r="BR9" s="29" t="s">
        <v>65</v>
      </c>
      <c r="BS9" s="29" t="s">
        <v>66</v>
      </c>
      <c r="BT9" s="29" t="s">
        <v>67</v>
      </c>
      <c r="BU9" s="29" t="s">
        <v>68</v>
      </c>
      <c r="BV9" s="29" t="s">
        <v>69</v>
      </c>
      <c r="BW9" s="29" t="s">
        <v>70</v>
      </c>
      <c r="BX9" s="29" t="s">
        <v>71</v>
      </c>
      <c r="BY9" s="29" t="s">
        <v>72</v>
      </c>
      <c r="BZ9" s="29" t="s">
        <v>73</v>
      </c>
      <c r="CA9" s="29" t="s">
        <v>74</v>
      </c>
      <c r="CB9" s="29" t="s">
        <v>75</v>
      </c>
      <c r="CC9" s="29" t="s">
        <v>76</v>
      </c>
      <c r="CD9" s="29" t="s">
        <v>77</v>
      </c>
      <c r="CE9" s="29" t="s">
        <v>78</v>
      </c>
      <c r="CF9" s="29" t="s">
        <v>79</v>
      </c>
      <c r="CG9" s="29" t="s">
        <v>80</v>
      </c>
      <c r="CH9" s="29" t="s">
        <v>81</v>
      </c>
      <c r="CI9" s="29" t="s">
        <v>82</v>
      </c>
      <c r="CJ9" s="29" t="s">
        <v>83</v>
      </c>
      <c r="CK9" s="29" t="s">
        <v>84</v>
      </c>
      <c r="CL9" s="29" t="s">
        <v>85</v>
      </c>
      <c r="CM9" s="29" t="s">
        <v>86</v>
      </c>
      <c r="CN9" s="29" t="s">
        <v>87</v>
      </c>
      <c r="CO9" s="29" t="s">
        <v>88</v>
      </c>
      <c r="CP9" s="29" t="s">
        <v>89</v>
      </c>
      <c r="CQ9" s="29" t="s">
        <v>90</v>
      </c>
      <c r="CR9" s="29" t="s">
        <v>91</v>
      </c>
      <c r="CS9" s="29" t="s">
        <v>92</v>
      </c>
      <c r="CT9" s="29" t="s">
        <v>93</v>
      </c>
      <c r="CU9" s="29" t="s">
        <v>94</v>
      </c>
      <c r="CV9" s="29" t="s">
        <v>95</v>
      </c>
      <c r="CW9" s="29" t="s">
        <v>96</v>
      </c>
      <c r="CX9" s="29" t="s">
        <v>97</v>
      </c>
      <c r="CY9" s="29" t="s">
        <v>98</v>
      </c>
      <c r="CZ9" s="29" t="s">
        <v>99</v>
      </c>
      <c r="DA9" s="29" t="s">
        <v>100</v>
      </c>
      <c r="DB9" s="29" t="s">
        <v>101</v>
      </c>
      <c r="DC9" s="29" t="s">
        <v>102</v>
      </c>
      <c r="DD9" s="29" t="s">
        <v>103</v>
      </c>
      <c r="DE9" s="29" t="s">
        <v>104</v>
      </c>
      <c r="DF9" s="29" t="s">
        <v>105</v>
      </c>
      <c r="DG9" s="29" t="s">
        <v>106</v>
      </c>
      <c r="DH9" s="29" t="s">
        <v>107</v>
      </c>
      <c r="DI9" s="29" t="s">
        <v>108</v>
      </c>
      <c r="DJ9" s="30" t="s">
        <v>109</v>
      </c>
      <c r="DM9" s="13" t="s">
        <v>110</v>
      </c>
      <c r="DN9" s="14" t="s">
        <v>111</v>
      </c>
      <c r="DO9" s="14" t="s">
        <v>112</v>
      </c>
      <c r="DP9" s="14" t="s">
        <v>113</v>
      </c>
      <c r="DQ9" s="14" t="s">
        <v>114</v>
      </c>
      <c r="DR9" s="14" t="s">
        <v>115</v>
      </c>
      <c r="DS9" s="14" t="s">
        <v>116</v>
      </c>
      <c r="DT9" s="14" t="s">
        <v>117</v>
      </c>
      <c r="DU9" s="14" t="s">
        <v>118</v>
      </c>
      <c r="DV9" s="14" t="s">
        <v>119</v>
      </c>
      <c r="DW9" s="14" t="s">
        <v>120</v>
      </c>
      <c r="DX9" s="14" t="s">
        <v>121</v>
      </c>
      <c r="DY9" s="14" t="s">
        <v>122</v>
      </c>
      <c r="DZ9" s="15" t="s">
        <v>123</v>
      </c>
      <c r="EA9" s="11"/>
      <c r="EB9" s="13" t="s">
        <v>110</v>
      </c>
      <c r="EC9" s="14" t="s">
        <v>111</v>
      </c>
      <c r="ED9" s="14" t="s">
        <v>112</v>
      </c>
      <c r="EE9" s="14" t="s">
        <v>113</v>
      </c>
      <c r="EF9" s="14" t="s">
        <v>114</v>
      </c>
      <c r="EG9" s="14" t="s">
        <v>115</v>
      </c>
      <c r="EH9" s="14" t="s">
        <v>116</v>
      </c>
      <c r="EI9" s="14" t="s">
        <v>117</v>
      </c>
      <c r="EJ9" s="14" t="s">
        <v>118</v>
      </c>
      <c r="EK9" s="14" t="s">
        <v>119</v>
      </c>
      <c r="EL9" s="14" t="s">
        <v>120</v>
      </c>
      <c r="EM9" s="14" t="s">
        <v>121</v>
      </c>
      <c r="EN9" s="14" t="s">
        <v>122</v>
      </c>
      <c r="EO9" s="15" t="s">
        <v>123</v>
      </c>
      <c r="EQ9" s="25" t="s">
        <v>328</v>
      </c>
    </row>
    <row r="10" spans="1:147" x14ac:dyDescent="0.2">
      <c r="A10" s="27"/>
      <c r="B10" s="31">
        <f>IF(C10="","",1)</f>
        <v>1</v>
      </c>
      <c r="C10" s="17" t="s">
        <v>410</v>
      </c>
      <c r="D10" s="133" t="s">
        <v>121</v>
      </c>
      <c r="E10" s="17">
        <v>1</v>
      </c>
      <c r="F10" s="17">
        <v>1</v>
      </c>
      <c r="G10" s="17">
        <v>1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>
        <v>1</v>
      </c>
      <c r="P10" s="17">
        <v>1</v>
      </c>
      <c r="Q10" s="17">
        <v>0</v>
      </c>
      <c r="R10" s="17">
        <v>0</v>
      </c>
      <c r="S10" s="17">
        <v>0</v>
      </c>
      <c r="T10" s="17">
        <v>1</v>
      </c>
      <c r="U10" s="17">
        <v>1</v>
      </c>
      <c r="V10" s="17">
        <v>1</v>
      </c>
      <c r="W10" s="17">
        <v>0</v>
      </c>
      <c r="X10" s="17">
        <v>0</v>
      </c>
      <c r="Y10" s="17">
        <v>0</v>
      </c>
      <c r="Z10" s="17">
        <v>1</v>
      </c>
      <c r="AA10" s="17">
        <v>1</v>
      </c>
      <c r="AB10" s="17">
        <v>1</v>
      </c>
      <c r="AC10" s="17">
        <v>0</v>
      </c>
      <c r="AD10" s="17">
        <v>0</v>
      </c>
      <c r="AE10" s="17">
        <v>1</v>
      </c>
      <c r="AF10" s="17">
        <v>0</v>
      </c>
      <c r="AG10" s="17">
        <v>0</v>
      </c>
      <c r="AH10" s="17">
        <v>0</v>
      </c>
      <c r="AI10" s="17">
        <v>1</v>
      </c>
      <c r="AJ10" s="17">
        <v>0</v>
      </c>
      <c r="AK10" s="17">
        <v>1</v>
      </c>
      <c r="AL10" s="17">
        <v>0</v>
      </c>
      <c r="AM10" s="17">
        <v>0</v>
      </c>
      <c r="AN10" s="17">
        <v>1</v>
      </c>
      <c r="AO10" s="17">
        <v>1</v>
      </c>
      <c r="AP10" s="17">
        <v>0</v>
      </c>
      <c r="AQ10" s="17">
        <v>0</v>
      </c>
      <c r="AR10" s="17">
        <v>1</v>
      </c>
      <c r="AS10" s="17">
        <v>1</v>
      </c>
      <c r="AT10" s="17">
        <v>1</v>
      </c>
      <c r="AU10" s="17">
        <v>1</v>
      </c>
      <c r="AV10" s="17">
        <v>0</v>
      </c>
      <c r="AW10" s="17">
        <v>1</v>
      </c>
      <c r="AX10" s="17">
        <v>1</v>
      </c>
      <c r="AY10" s="17">
        <v>1</v>
      </c>
      <c r="AZ10" s="17">
        <v>0</v>
      </c>
      <c r="BA10" s="17">
        <v>0</v>
      </c>
      <c r="BB10" s="17">
        <v>1</v>
      </c>
      <c r="BC10" s="17">
        <v>0</v>
      </c>
      <c r="BD10" s="17">
        <v>0</v>
      </c>
      <c r="BE10" s="17">
        <v>1</v>
      </c>
      <c r="BF10" s="17">
        <v>1</v>
      </c>
      <c r="BG10" s="17">
        <v>1</v>
      </c>
      <c r="BH10" s="17">
        <v>0</v>
      </c>
      <c r="BI10" s="17">
        <v>0</v>
      </c>
      <c r="BJ10" s="17">
        <v>1</v>
      </c>
      <c r="BK10" s="17">
        <v>1</v>
      </c>
      <c r="BL10" s="17">
        <v>0</v>
      </c>
      <c r="BM10" s="17">
        <v>1</v>
      </c>
      <c r="BN10" s="17">
        <v>0</v>
      </c>
      <c r="BO10" s="17">
        <v>1</v>
      </c>
      <c r="BP10" s="17">
        <v>1</v>
      </c>
      <c r="BQ10" s="17">
        <v>0</v>
      </c>
      <c r="BR10" s="17">
        <v>0</v>
      </c>
      <c r="BS10" s="17">
        <v>0</v>
      </c>
      <c r="BT10" s="17">
        <v>1</v>
      </c>
      <c r="BU10" s="17">
        <v>1</v>
      </c>
      <c r="BV10" s="17">
        <v>1</v>
      </c>
      <c r="BW10" s="17">
        <v>0</v>
      </c>
      <c r="BX10" s="17">
        <v>0</v>
      </c>
      <c r="BY10" s="17">
        <v>1</v>
      </c>
      <c r="BZ10" s="17">
        <v>1</v>
      </c>
      <c r="CA10" s="17">
        <v>0</v>
      </c>
      <c r="CB10" s="17">
        <v>1</v>
      </c>
      <c r="CC10" s="17">
        <v>0</v>
      </c>
      <c r="CD10" s="17">
        <v>1</v>
      </c>
      <c r="CE10" s="17">
        <v>1</v>
      </c>
      <c r="CF10" s="17">
        <v>1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1</v>
      </c>
      <c r="CM10" s="17">
        <v>1</v>
      </c>
      <c r="CN10" s="17">
        <v>1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1</v>
      </c>
      <c r="CU10" s="17">
        <v>1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1</v>
      </c>
      <c r="DB10" s="17">
        <v>1</v>
      </c>
      <c r="DC10" s="17">
        <v>0</v>
      </c>
      <c r="DD10" s="17">
        <v>0</v>
      </c>
      <c r="DE10" s="17">
        <v>0</v>
      </c>
      <c r="DF10" s="17">
        <v>1</v>
      </c>
      <c r="DG10" s="17">
        <v>1</v>
      </c>
      <c r="DH10" s="17">
        <v>1</v>
      </c>
      <c r="DI10" s="17">
        <v>1</v>
      </c>
      <c r="DJ10" s="12">
        <v>0</v>
      </c>
      <c r="DM10" s="97">
        <f>IF(C10="","",SUM(E10:M10)/9*100)</f>
        <v>44.444444444444443</v>
      </c>
      <c r="DN10" s="98">
        <f>IF(C10="","",SUM(N10:U10)/8*100)</f>
        <v>62.5</v>
      </c>
      <c r="DO10" s="98">
        <f>IF(C10="","",SUM(V10:AD10)/9*100)</f>
        <v>44.444444444444443</v>
      </c>
      <c r="DP10" s="98">
        <f>IF(C10="","",SUM(AE10:AJ10)/6*100)</f>
        <v>33.333333333333329</v>
      </c>
      <c r="DQ10" s="98">
        <f>IF(C10="","",SUM(AK10:AR10)/8*100)</f>
        <v>50</v>
      </c>
      <c r="DR10" s="98">
        <f>IF(C10="","",SUM(AS10:BA10)/9*100)</f>
        <v>66.666666666666657</v>
      </c>
      <c r="DS10" s="98">
        <f>IF(C10="","",SUM(BB10:BG10)/6*100)</f>
        <v>66.666666666666657</v>
      </c>
      <c r="DT10" s="98">
        <f>IF(C10="","",SUM(BH10:BN10)/7*100)</f>
        <v>42.857142857142854</v>
      </c>
      <c r="DU10" s="98">
        <f>IF(C10="","",SUM(BO10:BX10)/10*100)</f>
        <v>50</v>
      </c>
      <c r="DV10" s="98">
        <f>IF(C10="","",SUM(BY10:CG10)/9*100)</f>
        <v>66.666666666666657</v>
      </c>
      <c r="DW10" s="98">
        <f>IF(C10="","",SUM(CH10:CP10)/9*100)</f>
        <v>33.333333333333329</v>
      </c>
      <c r="DX10" s="98">
        <f>IF(C10="","",SUM(CQ10:CX10)/8*100)</f>
        <v>25</v>
      </c>
      <c r="DY10" s="98">
        <f>IF(C10="","",SUM(CY10:DE10)/7*100)</f>
        <v>28.571428571428569</v>
      </c>
      <c r="DZ10" s="99">
        <f>IF(C10="","",SUM(DF10:DJ10)/5*100)</f>
        <v>80</v>
      </c>
      <c r="EA10" s="34"/>
      <c r="EB10" s="97">
        <f>IF(C10="","",COUNTIF(E10:M10,1))</f>
        <v>4</v>
      </c>
      <c r="EC10" s="98">
        <f>IF(C10="","",COUNTIF(N10:U10,1))</f>
        <v>5</v>
      </c>
      <c r="ED10" s="98">
        <f>IF(C10="","",COUNTIF(V10:AD10,1))</f>
        <v>4</v>
      </c>
      <c r="EE10" s="98">
        <f>IF(C10="","",COUNTIF(AE10:AJ10,1))</f>
        <v>2</v>
      </c>
      <c r="EF10" s="98">
        <f>IF(C10="","",COUNTIF(AK10:AR10,1))</f>
        <v>4</v>
      </c>
      <c r="EG10" s="98">
        <f>IF(C10="","",COUNTIF(AS10:BA10,1))</f>
        <v>6</v>
      </c>
      <c r="EH10" s="98">
        <f>IF(C10="","",COUNTIF(BB10:BG10,1))</f>
        <v>4</v>
      </c>
      <c r="EI10" s="98">
        <f>IF(C10="","",COUNTIF(BH10:BN10,1))</f>
        <v>3</v>
      </c>
      <c r="EJ10" s="98">
        <f>IF(C10="","",COUNTIF(BO10:BX10,1))</f>
        <v>5</v>
      </c>
      <c r="EK10" s="98">
        <f>IF(C10="","",COUNTIF(BY10:CG10,1))</f>
        <v>6</v>
      </c>
      <c r="EL10" s="98">
        <f>IF(C10="","",COUNTIF(CH10:CP10,1))</f>
        <v>3</v>
      </c>
      <c r="EM10" s="98">
        <f>IF(C10="","",COUNTIF(CQ10:CX10,1))</f>
        <v>2</v>
      </c>
      <c r="EN10" s="98">
        <f>IF(C10="","",COUNTIF(CY10:DE10,1))</f>
        <v>2</v>
      </c>
      <c r="EO10" s="99">
        <f>IF(C10="","",COUNTIF(DF10:DJ10,1))</f>
        <v>4</v>
      </c>
      <c r="EQ10" s="24" t="str">
        <f>CONCATENATE(IF(C10="","",IF(DM10=MAX(DM10:DZ10),".........",",,,,,,,,,,,,,")),IF(C10="","",IF(DN10=MAX(DM10:DZ10),".........",",,,,,,,,,,,,,")))</f>
        <v>,,,,,,,,,,,,,,,,,,,,,,,,,,</v>
      </c>
    </row>
    <row r="11" spans="1:147" x14ac:dyDescent="0.2">
      <c r="A11" s="27"/>
      <c r="B11" s="32">
        <f>IF(C11="","",B10+1)</f>
        <v>2</v>
      </c>
      <c r="C11" s="18" t="s">
        <v>411</v>
      </c>
      <c r="D11" s="132" t="s">
        <v>369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1</v>
      </c>
      <c r="V11" s="18">
        <v>1</v>
      </c>
      <c r="W11" s="18">
        <v>1</v>
      </c>
      <c r="X11" s="18">
        <v>0</v>
      </c>
      <c r="Y11" s="18">
        <v>0</v>
      </c>
      <c r="Z11" s="18">
        <v>0</v>
      </c>
      <c r="AA11" s="18">
        <v>0</v>
      </c>
      <c r="AB11" s="18">
        <v>1</v>
      </c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18">
        <v>1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1</v>
      </c>
      <c r="AU11" s="18">
        <v>0</v>
      </c>
      <c r="AV11" s="18">
        <v>1</v>
      </c>
      <c r="AW11" s="18">
        <v>0</v>
      </c>
      <c r="AX11" s="18">
        <v>0</v>
      </c>
      <c r="AY11" s="18">
        <v>0</v>
      </c>
      <c r="AZ11" s="18">
        <v>0</v>
      </c>
      <c r="BA11" s="18">
        <v>1</v>
      </c>
      <c r="BB11" s="18">
        <v>1</v>
      </c>
      <c r="BC11" s="18">
        <v>1</v>
      </c>
      <c r="BD11" s="18">
        <v>0</v>
      </c>
      <c r="BE11" s="18">
        <v>1</v>
      </c>
      <c r="BF11" s="18">
        <v>0</v>
      </c>
      <c r="BG11" s="18">
        <v>1</v>
      </c>
      <c r="BH11" s="18">
        <v>0</v>
      </c>
      <c r="BI11" s="18">
        <v>1</v>
      </c>
      <c r="BJ11" s="18">
        <v>0</v>
      </c>
      <c r="BK11" s="18">
        <v>1</v>
      </c>
      <c r="BL11" s="18">
        <v>1</v>
      </c>
      <c r="BM11" s="18">
        <v>1</v>
      </c>
      <c r="BN11" s="18">
        <v>0</v>
      </c>
      <c r="BO11" s="18">
        <v>0</v>
      </c>
      <c r="BP11" s="18">
        <v>0</v>
      </c>
      <c r="BQ11" s="18">
        <v>0</v>
      </c>
      <c r="BR11" s="18">
        <v>1</v>
      </c>
      <c r="BS11" s="18">
        <v>1</v>
      </c>
      <c r="BT11" s="18">
        <v>1</v>
      </c>
      <c r="BU11" s="18">
        <v>0</v>
      </c>
      <c r="BV11" s="18">
        <v>0</v>
      </c>
      <c r="BW11" s="18">
        <v>0</v>
      </c>
      <c r="BX11" s="18">
        <v>0</v>
      </c>
      <c r="BY11" s="18">
        <v>1</v>
      </c>
      <c r="BZ11" s="18">
        <v>1</v>
      </c>
      <c r="CA11" s="18">
        <v>0</v>
      </c>
      <c r="CB11" s="18">
        <v>0</v>
      </c>
      <c r="CC11" s="18">
        <v>1</v>
      </c>
      <c r="CD11" s="18">
        <v>1</v>
      </c>
      <c r="CE11" s="18">
        <v>1</v>
      </c>
      <c r="CF11" s="18">
        <v>0</v>
      </c>
      <c r="CG11" s="18">
        <v>0</v>
      </c>
      <c r="CH11" s="18">
        <v>1</v>
      </c>
      <c r="CI11" s="18">
        <v>1</v>
      </c>
      <c r="CJ11" s="18">
        <v>1</v>
      </c>
      <c r="CK11" s="18">
        <v>1</v>
      </c>
      <c r="CL11" s="18">
        <v>0</v>
      </c>
      <c r="CM11" s="18">
        <v>0</v>
      </c>
      <c r="CN11" s="18">
        <v>0</v>
      </c>
      <c r="CO11" s="18">
        <v>0</v>
      </c>
      <c r="CP11" s="18">
        <v>1</v>
      </c>
      <c r="CQ11" s="18">
        <v>0</v>
      </c>
      <c r="CR11" s="18">
        <v>0</v>
      </c>
      <c r="CS11" s="18">
        <v>0</v>
      </c>
      <c r="CT11" s="18">
        <v>0</v>
      </c>
      <c r="CU11" s="18">
        <v>1</v>
      </c>
      <c r="CV11" s="18">
        <v>1</v>
      </c>
      <c r="CW11" s="18">
        <v>1</v>
      </c>
      <c r="CX11" s="18">
        <v>1</v>
      </c>
      <c r="CY11" s="18">
        <v>1</v>
      </c>
      <c r="CZ11" s="18">
        <v>1</v>
      </c>
      <c r="DA11" s="18">
        <v>1</v>
      </c>
      <c r="DB11" s="18">
        <v>1</v>
      </c>
      <c r="DC11" s="18">
        <v>1</v>
      </c>
      <c r="DD11" s="18">
        <v>1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6">
        <v>0</v>
      </c>
      <c r="DM11" s="100">
        <f t="shared" ref="DM11:DM59" si="0">IF(C11="","",SUM(E11:M11)/9*100)</f>
        <v>11.111111111111111</v>
      </c>
      <c r="DN11" s="85">
        <f t="shared" ref="DN11:DN59" si="1">IF(C11="","",SUM(N11:U11)/8*100)</f>
        <v>25</v>
      </c>
      <c r="DO11" s="85">
        <f t="shared" ref="DO11:DO59" si="2">IF(C11="","",SUM(V11:AD11)/9*100)</f>
        <v>55.555555555555557</v>
      </c>
      <c r="DP11" s="85">
        <f t="shared" ref="DP11:DP59" si="3">IF(C11="","",SUM(AE11:AJ11)/6*100)</f>
        <v>100</v>
      </c>
      <c r="DQ11" s="85">
        <f t="shared" ref="DQ11:DQ59" si="4">IF(C11="","",SUM(AK11:AR11)/8*100)</f>
        <v>25</v>
      </c>
      <c r="DR11" s="85">
        <f t="shared" ref="DR11:DR59" si="5">IF(C11="","",SUM(AS11:BA11)/9*100)</f>
        <v>33.333333333333329</v>
      </c>
      <c r="DS11" s="85">
        <f t="shared" ref="DS11:DS59" si="6">IF(C11="","",SUM(BB11:BG11)/6*100)</f>
        <v>66.666666666666657</v>
      </c>
      <c r="DT11" s="85">
        <f t="shared" ref="DT11:DT59" si="7">IF(C11="","",SUM(BH11:BN11)/7*100)</f>
        <v>57.142857142857139</v>
      </c>
      <c r="DU11" s="85">
        <f t="shared" ref="DU11:DU59" si="8">IF(C11="","",SUM(BO11:BX11)/10*100)</f>
        <v>30</v>
      </c>
      <c r="DV11" s="85">
        <f t="shared" ref="DV11:DV59" si="9">IF(C11="","",SUM(BY11:CG11)/9*100)</f>
        <v>55.555555555555557</v>
      </c>
      <c r="DW11" s="85">
        <f t="shared" ref="DW11:DW59" si="10">IF(C11="","",SUM(CH11:CP11)/9*100)</f>
        <v>55.555555555555557</v>
      </c>
      <c r="DX11" s="85">
        <f t="shared" ref="DX11:DX59" si="11">IF(C11="","",SUM(CQ11:CX11)/8*100)</f>
        <v>50</v>
      </c>
      <c r="DY11" s="85">
        <f t="shared" ref="DY11:DY59" si="12">IF(C11="","",SUM(CY11:DE11)/7*100)</f>
        <v>85.714285714285708</v>
      </c>
      <c r="DZ11" s="101">
        <f t="shared" ref="DZ11:DZ59" si="13">IF(C11="","",SUM(DF11:DJ11)/5*100)</f>
        <v>0</v>
      </c>
      <c r="EA11" s="35"/>
      <c r="EB11" s="100">
        <f t="shared" ref="EB11:EB59" si="14">IF(C11="","",COUNTIF(E11:M11,1))</f>
        <v>1</v>
      </c>
      <c r="EC11" s="85">
        <f t="shared" ref="EC11:EC59" si="15">IF(C11="","",COUNTIF(N11:U11,1))</f>
        <v>2</v>
      </c>
      <c r="ED11" s="85">
        <f t="shared" ref="ED11:ED59" si="16">IF(C11="","",COUNTIF(V11:AD11,1))</f>
        <v>5</v>
      </c>
      <c r="EE11" s="85">
        <f t="shared" ref="EE11:EE59" si="17">IF(C11="","",COUNTIF(AE11:AJ11,1))</f>
        <v>6</v>
      </c>
      <c r="EF11" s="85">
        <f t="shared" ref="EF11:EF59" si="18">IF(C11="","",COUNTIF(AK11:AR11,1))</f>
        <v>2</v>
      </c>
      <c r="EG11" s="85">
        <f t="shared" ref="EG11:EG59" si="19">IF(C11="","",COUNTIF(AS11:BA11,1))</f>
        <v>3</v>
      </c>
      <c r="EH11" s="85">
        <f t="shared" ref="EH11:EH59" si="20">IF(C11="","",COUNTIF(BB11:BG11,1))</f>
        <v>4</v>
      </c>
      <c r="EI11" s="85">
        <f t="shared" ref="EI11:EI59" si="21">IF(C11="","",COUNTIF(BH11:BN11,1))</f>
        <v>4</v>
      </c>
      <c r="EJ11" s="85">
        <f t="shared" ref="EJ11:EJ59" si="22">IF(C11="","",COUNTIF(BO11:BX11,1))</f>
        <v>3</v>
      </c>
      <c r="EK11" s="85">
        <f t="shared" ref="EK11:EK59" si="23">IF(C11="","",COUNTIF(BY11:CG11,1))</f>
        <v>5</v>
      </c>
      <c r="EL11" s="85">
        <f t="shared" ref="EL11:EL59" si="24">IF(C11="","",COUNTIF(CH11:CP11,1))</f>
        <v>5</v>
      </c>
      <c r="EM11" s="85">
        <f t="shared" ref="EM11:EM59" si="25">IF(C11="","",COUNTIF(CQ11:CX11,1))</f>
        <v>4</v>
      </c>
      <c r="EN11" s="85">
        <f t="shared" ref="EN11:EN59" si="26">IF(C11="","",COUNTIF(CY11:DE11,1))</f>
        <v>6</v>
      </c>
      <c r="EO11" s="101">
        <f t="shared" ref="EO11:EO59" si="27">IF(C11="","",COUNTIF(DF11:DJ11,1))</f>
        <v>0</v>
      </c>
      <c r="EQ11" s="10"/>
    </row>
    <row r="12" spans="1:147" x14ac:dyDescent="0.2">
      <c r="A12" s="27"/>
      <c r="B12" s="32">
        <f t="shared" ref="B12:B59" si="28">IF(C12="","",B11+1)</f>
        <v>3</v>
      </c>
      <c r="C12" s="18" t="s">
        <v>412</v>
      </c>
      <c r="D12" s="132" t="s">
        <v>121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1</v>
      </c>
      <c r="W12" s="18">
        <v>1</v>
      </c>
      <c r="X12" s="18">
        <v>1</v>
      </c>
      <c r="Y12" s="18">
        <v>1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1</v>
      </c>
      <c r="AF12" s="18">
        <v>1</v>
      </c>
      <c r="AG12" s="18">
        <v>0</v>
      </c>
      <c r="AH12" s="18">
        <v>1</v>
      </c>
      <c r="AI12" s="18">
        <v>0</v>
      </c>
      <c r="AJ12" s="18">
        <v>1</v>
      </c>
      <c r="AK12" s="18">
        <v>1</v>
      </c>
      <c r="AL12" s="18">
        <v>1</v>
      </c>
      <c r="AM12" s="18">
        <v>1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1</v>
      </c>
      <c r="AT12" s="18">
        <v>1</v>
      </c>
      <c r="AU12" s="18">
        <v>0</v>
      </c>
      <c r="AV12" s="18">
        <v>0</v>
      </c>
      <c r="AW12" s="18">
        <v>1</v>
      </c>
      <c r="AX12" s="18">
        <v>1</v>
      </c>
      <c r="AY12" s="18">
        <v>0</v>
      </c>
      <c r="AZ12" s="18">
        <v>1</v>
      </c>
      <c r="BA12" s="18">
        <v>0</v>
      </c>
      <c r="BB12" s="18">
        <v>1</v>
      </c>
      <c r="BC12" s="18">
        <v>0</v>
      </c>
      <c r="BD12" s="18">
        <v>0</v>
      </c>
      <c r="BE12" s="18">
        <v>1</v>
      </c>
      <c r="BF12" s="18">
        <v>1</v>
      </c>
      <c r="BG12" s="18">
        <v>1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1</v>
      </c>
      <c r="CJ12" s="18">
        <v>1</v>
      </c>
      <c r="CK12" s="18">
        <v>1</v>
      </c>
      <c r="CL12" s="18">
        <v>1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1</v>
      </c>
      <c r="DG12" s="18">
        <v>1</v>
      </c>
      <c r="DH12" s="18">
        <v>1</v>
      </c>
      <c r="DI12" s="18">
        <v>1</v>
      </c>
      <c r="DJ12" s="16">
        <v>1</v>
      </c>
      <c r="DM12" s="100">
        <f t="shared" si="0"/>
        <v>44.444444444444443</v>
      </c>
      <c r="DN12" s="85">
        <f t="shared" si="1"/>
        <v>0</v>
      </c>
      <c r="DO12" s="85">
        <f t="shared" si="2"/>
        <v>44.444444444444443</v>
      </c>
      <c r="DP12" s="85">
        <f t="shared" si="3"/>
        <v>66.666666666666657</v>
      </c>
      <c r="DQ12" s="85">
        <f t="shared" si="4"/>
        <v>37.5</v>
      </c>
      <c r="DR12" s="85">
        <f t="shared" si="5"/>
        <v>55.555555555555557</v>
      </c>
      <c r="DS12" s="85">
        <f t="shared" si="6"/>
        <v>66.666666666666657</v>
      </c>
      <c r="DT12" s="85">
        <f t="shared" si="7"/>
        <v>0</v>
      </c>
      <c r="DU12" s="85">
        <f t="shared" si="8"/>
        <v>0</v>
      </c>
      <c r="DV12" s="85">
        <f t="shared" si="9"/>
        <v>0</v>
      </c>
      <c r="DW12" s="85">
        <f t="shared" si="10"/>
        <v>44.444444444444443</v>
      </c>
      <c r="DX12" s="85">
        <f t="shared" si="11"/>
        <v>0</v>
      </c>
      <c r="DY12" s="85">
        <f t="shared" si="12"/>
        <v>0</v>
      </c>
      <c r="DZ12" s="101">
        <f t="shared" si="13"/>
        <v>100</v>
      </c>
      <c r="EA12" s="35"/>
      <c r="EB12" s="100">
        <f t="shared" si="14"/>
        <v>4</v>
      </c>
      <c r="EC12" s="85">
        <f t="shared" si="15"/>
        <v>0</v>
      </c>
      <c r="ED12" s="85">
        <f t="shared" si="16"/>
        <v>4</v>
      </c>
      <c r="EE12" s="85">
        <f t="shared" si="17"/>
        <v>4</v>
      </c>
      <c r="EF12" s="85">
        <f t="shared" si="18"/>
        <v>3</v>
      </c>
      <c r="EG12" s="85">
        <f t="shared" si="19"/>
        <v>5</v>
      </c>
      <c r="EH12" s="85">
        <f t="shared" si="20"/>
        <v>4</v>
      </c>
      <c r="EI12" s="85">
        <f t="shared" si="21"/>
        <v>0</v>
      </c>
      <c r="EJ12" s="85">
        <f t="shared" si="22"/>
        <v>0</v>
      </c>
      <c r="EK12" s="85">
        <f t="shared" si="23"/>
        <v>0</v>
      </c>
      <c r="EL12" s="85">
        <f t="shared" si="24"/>
        <v>4</v>
      </c>
      <c r="EM12" s="85">
        <f t="shared" si="25"/>
        <v>0</v>
      </c>
      <c r="EN12" s="85">
        <f t="shared" si="26"/>
        <v>0</v>
      </c>
      <c r="EO12" s="101">
        <f t="shared" si="27"/>
        <v>5</v>
      </c>
      <c r="EQ12" s="10"/>
    </row>
    <row r="13" spans="1:147" x14ac:dyDescent="0.2">
      <c r="A13" s="27"/>
      <c r="B13" s="32" t="str">
        <f t="shared" si="28"/>
        <v/>
      </c>
      <c r="C13" s="18"/>
      <c r="D13" s="13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6"/>
      <c r="DM13" s="100" t="str">
        <f t="shared" si="0"/>
        <v/>
      </c>
      <c r="DN13" s="85" t="str">
        <f t="shared" si="1"/>
        <v/>
      </c>
      <c r="DO13" s="85" t="str">
        <f t="shared" si="2"/>
        <v/>
      </c>
      <c r="DP13" s="85" t="str">
        <f t="shared" si="3"/>
        <v/>
      </c>
      <c r="DQ13" s="85" t="str">
        <f t="shared" si="4"/>
        <v/>
      </c>
      <c r="DR13" s="85" t="str">
        <f t="shared" si="5"/>
        <v/>
      </c>
      <c r="DS13" s="85" t="str">
        <f t="shared" si="6"/>
        <v/>
      </c>
      <c r="DT13" s="85" t="str">
        <f t="shared" si="7"/>
        <v/>
      </c>
      <c r="DU13" s="85" t="str">
        <f t="shared" si="8"/>
        <v/>
      </c>
      <c r="DV13" s="85" t="str">
        <f t="shared" si="9"/>
        <v/>
      </c>
      <c r="DW13" s="85" t="str">
        <f t="shared" si="10"/>
        <v/>
      </c>
      <c r="DX13" s="85" t="str">
        <f t="shared" si="11"/>
        <v/>
      </c>
      <c r="DY13" s="85" t="str">
        <f t="shared" si="12"/>
        <v/>
      </c>
      <c r="DZ13" s="101" t="str">
        <f t="shared" si="13"/>
        <v/>
      </c>
      <c r="EA13" s="35"/>
      <c r="EB13" s="100" t="str">
        <f t="shared" si="14"/>
        <v/>
      </c>
      <c r="EC13" s="85" t="str">
        <f t="shared" si="15"/>
        <v/>
      </c>
      <c r="ED13" s="85" t="str">
        <f t="shared" si="16"/>
        <v/>
      </c>
      <c r="EE13" s="85" t="str">
        <f t="shared" si="17"/>
        <v/>
      </c>
      <c r="EF13" s="85" t="str">
        <f t="shared" si="18"/>
        <v/>
      </c>
      <c r="EG13" s="85" t="str">
        <f t="shared" si="19"/>
        <v/>
      </c>
      <c r="EH13" s="85" t="str">
        <f t="shared" si="20"/>
        <v/>
      </c>
      <c r="EI13" s="85" t="str">
        <f t="shared" si="21"/>
        <v/>
      </c>
      <c r="EJ13" s="85" t="str">
        <f t="shared" si="22"/>
        <v/>
      </c>
      <c r="EK13" s="85" t="str">
        <f t="shared" si="23"/>
        <v/>
      </c>
      <c r="EL13" s="85" t="str">
        <f t="shared" si="24"/>
        <v/>
      </c>
      <c r="EM13" s="85" t="str">
        <f t="shared" si="25"/>
        <v/>
      </c>
      <c r="EN13" s="85" t="str">
        <f t="shared" si="26"/>
        <v/>
      </c>
      <c r="EO13" s="101" t="str">
        <f t="shared" si="27"/>
        <v/>
      </c>
      <c r="EQ13" s="10"/>
    </row>
    <row r="14" spans="1:147" x14ac:dyDescent="0.2">
      <c r="A14" s="27"/>
      <c r="B14" s="32" t="str">
        <f t="shared" si="28"/>
        <v/>
      </c>
      <c r="C14" s="18"/>
      <c r="D14" s="13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6"/>
      <c r="DM14" s="100" t="str">
        <f t="shared" si="0"/>
        <v/>
      </c>
      <c r="DN14" s="85" t="str">
        <f t="shared" si="1"/>
        <v/>
      </c>
      <c r="DO14" s="85" t="str">
        <f t="shared" si="2"/>
        <v/>
      </c>
      <c r="DP14" s="85" t="str">
        <f t="shared" si="3"/>
        <v/>
      </c>
      <c r="DQ14" s="85" t="str">
        <f t="shared" si="4"/>
        <v/>
      </c>
      <c r="DR14" s="85" t="str">
        <f t="shared" si="5"/>
        <v/>
      </c>
      <c r="DS14" s="85" t="str">
        <f t="shared" si="6"/>
        <v/>
      </c>
      <c r="DT14" s="85" t="str">
        <f t="shared" si="7"/>
        <v/>
      </c>
      <c r="DU14" s="85" t="str">
        <f t="shared" si="8"/>
        <v/>
      </c>
      <c r="DV14" s="85" t="str">
        <f t="shared" si="9"/>
        <v/>
      </c>
      <c r="DW14" s="85" t="str">
        <f t="shared" si="10"/>
        <v/>
      </c>
      <c r="DX14" s="85" t="str">
        <f t="shared" si="11"/>
        <v/>
      </c>
      <c r="DY14" s="85" t="str">
        <f t="shared" si="12"/>
        <v/>
      </c>
      <c r="DZ14" s="101" t="str">
        <f t="shared" si="13"/>
        <v/>
      </c>
      <c r="EA14" s="35"/>
      <c r="EB14" s="100" t="str">
        <f t="shared" si="14"/>
        <v/>
      </c>
      <c r="EC14" s="85" t="str">
        <f t="shared" si="15"/>
        <v/>
      </c>
      <c r="ED14" s="85" t="str">
        <f t="shared" si="16"/>
        <v/>
      </c>
      <c r="EE14" s="85" t="str">
        <f t="shared" si="17"/>
        <v/>
      </c>
      <c r="EF14" s="85" t="str">
        <f t="shared" si="18"/>
        <v/>
      </c>
      <c r="EG14" s="85" t="str">
        <f t="shared" si="19"/>
        <v/>
      </c>
      <c r="EH14" s="85" t="str">
        <f t="shared" si="20"/>
        <v/>
      </c>
      <c r="EI14" s="85" t="str">
        <f t="shared" si="21"/>
        <v/>
      </c>
      <c r="EJ14" s="85" t="str">
        <f t="shared" si="22"/>
        <v/>
      </c>
      <c r="EK14" s="85" t="str">
        <f t="shared" si="23"/>
        <v/>
      </c>
      <c r="EL14" s="85" t="str">
        <f t="shared" si="24"/>
        <v/>
      </c>
      <c r="EM14" s="85" t="str">
        <f t="shared" si="25"/>
        <v/>
      </c>
      <c r="EN14" s="85" t="str">
        <f t="shared" si="26"/>
        <v/>
      </c>
      <c r="EO14" s="101" t="str">
        <f t="shared" si="27"/>
        <v/>
      </c>
      <c r="EQ14" s="10"/>
    </row>
    <row r="15" spans="1:147" x14ac:dyDescent="0.2">
      <c r="A15" s="27"/>
      <c r="B15" s="32" t="str">
        <f t="shared" si="28"/>
        <v/>
      </c>
      <c r="C15" s="18"/>
      <c r="D15" s="13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6"/>
      <c r="DM15" s="100" t="str">
        <f t="shared" si="0"/>
        <v/>
      </c>
      <c r="DN15" s="85" t="str">
        <f t="shared" si="1"/>
        <v/>
      </c>
      <c r="DO15" s="85" t="str">
        <f t="shared" si="2"/>
        <v/>
      </c>
      <c r="DP15" s="85" t="str">
        <f t="shared" si="3"/>
        <v/>
      </c>
      <c r="DQ15" s="85" t="str">
        <f t="shared" si="4"/>
        <v/>
      </c>
      <c r="DR15" s="85" t="str">
        <f t="shared" si="5"/>
        <v/>
      </c>
      <c r="DS15" s="85" t="str">
        <f t="shared" si="6"/>
        <v/>
      </c>
      <c r="DT15" s="85" t="str">
        <f t="shared" si="7"/>
        <v/>
      </c>
      <c r="DU15" s="85" t="str">
        <f t="shared" si="8"/>
        <v/>
      </c>
      <c r="DV15" s="85" t="str">
        <f t="shared" si="9"/>
        <v/>
      </c>
      <c r="DW15" s="85" t="str">
        <f t="shared" si="10"/>
        <v/>
      </c>
      <c r="DX15" s="85" t="str">
        <f t="shared" si="11"/>
        <v/>
      </c>
      <c r="DY15" s="85" t="str">
        <f t="shared" si="12"/>
        <v/>
      </c>
      <c r="DZ15" s="101" t="str">
        <f t="shared" si="13"/>
        <v/>
      </c>
      <c r="EA15" s="35"/>
      <c r="EB15" s="100" t="str">
        <f t="shared" si="14"/>
        <v/>
      </c>
      <c r="EC15" s="85" t="str">
        <f t="shared" si="15"/>
        <v/>
      </c>
      <c r="ED15" s="85" t="str">
        <f t="shared" si="16"/>
        <v/>
      </c>
      <c r="EE15" s="85" t="str">
        <f t="shared" si="17"/>
        <v/>
      </c>
      <c r="EF15" s="85" t="str">
        <f t="shared" si="18"/>
        <v/>
      </c>
      <c r="EG15" s="85" t="str">
        <f t="shared" si="19"/>
        <v/>
      </c>
      <c r="EH15" s="85" t="str">
        <f t="shared" si="20"/>
        <v/>
      </c>
      <c r="EI15" s="85" t="str">
        <f t="shared" si="21"/>
        <v/>
      </c>
      <c r="EJ15" s="85" t="str">
        <f t="shared" si="22"/>
        <v/>
      </c>
      <c r="EK15" s="85" t="str">
        <f t="shared" si="23"/>
        <v/>
      </c>
      <c r="EL15" s="85" t="str">
        <f t="shared" si="24"/>
        <v/>
      </c>
      <c r="EM15" s="85" t="str">
        <f t="shared" si="25"/>
        <v/>
      </c>
      <c r="EN15" s="85" t="str">
        <f t="shared" si="26"/>
        <v/>
      </c>
      <c r="EO15" s="101" t="str">
        <f t="shared" si="27"/>
        <v/>
      </c>
      <c r="EQ15" s="10"/>
    </row>
    <row r="16" spans="1:147" x14ac:dyDescent="0.2">
      <c r="A16" s="27"/>
      <c r="B16" s="32" t="str">
        <f t="shared" si="28"/>
        <v/>
      </c>
      <c r="C16" s="18"/>
      <c r="D16" s="13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6"/>
      <c r="DM16" s="100" t="str">
        <f t="shared" si="0"/>
        <v/>
      </c>
      <c r="DN16" s="85" t="str">
        <f t="shared" si="1"/>
        <v/>
      </c>
      <c r="DO16" s="85" t="str">
        <f t="shared" si="2"/>
        <v/>
      </c>
      <c r="DP16" s="85" t="str">
        <f t="shared" si="3"/>
        <v/>
      </c>
      <c r="DQ16" s="85" t="str">
        <f t="shared" si="4"/>
        <v/>
      </c>
      <c r="DR16" s="85" t="str">
        <f t="shared" si="5"/>
        <v/>
      </c>
      <c r="DS16" s="85" t="str">
        <f t="shared" si="6"/>
        <v/>
      </c>
      <c r="DT16" s="85" t="str">
        <f t="shared" si="7"/>
        <v/>
      </c>
      <c r="DU16" s="85" t="str">
        <f t="shared" si="8"/>
        <v/>
      </c>
      <c r="DV16" s="85" t="str">
        <f t="shared" si="9"/>
        <v/>
      </c>
      <c r="DW16" s="85" t="str">
        <f t="shared" si="10"/>
        <v/>
      </c>
      <c r="DX16" s="85" t="str">
        <f t="shared" si="11"/>
        <v/>
      </c>
      <c r="DY16" s="85" t="str">
        <f t="shared" si="12"/>
        <v/>
      </c>
      <c r="DZ16" s="101" t="str">
        <f t="shared" si="13"/>
        <v/>
      </c>
      <c r="EA16" s="35"/>
      <c r="EB16" s="100" t="str">
        <f t="shared" si="14"/>
        <v/>
      </c>
      <c r="EC16" s="85" t="str">
        <f t="shared" si="15"/>
        <v/>
      </c>
      <c r="ED16" s="85" t="str">
        <f t="shared" si="16"/>
        <v/>
      </c>
      <c r="EE16" s="85" t="str">
        <f t="shared" si="17"/>
        <v/>
      </c>
      <c r="EF16" s="85" t="str">
        <f t="shared" si="18"/>
        <v/>
      </c>
      <c r="EG16" s="85" t="str">
        <f t="shared" si="19"/>
        <v/>
      </c>
      <c r="EH16" s="85" t="str">
        <f t="shared" si="20"/>
        <v/>
      </c>
      <c r="EI16" s="85" t="str">
        <f t="shared" si="21"/>
        <v/>
      </c>
      <c r="EJ16" s="85" t="str">
        <f t="shared" si="22"/>
        <v/>
      </c>
      <c r="EK16" s="85" t="str">
        <f t="shared" si="23"/>
        <v/>
      </c>
      <c r="EL16" s="85" t="str">
        <f t="shared" si="24"/>
        <v/>
      </c>
      <c r="EM16" s="85" t="str">
        <f t="shared" si="25"/>
        <v/>
      </c>
      <c r="EN16" s="85" t="str">
        <f t="shared" si="26"/>
        <v/>
      </c>
      <c r="EO16" s="101" t="str">
        <f t="shared" si="27"/>
        <v/>
      </c>
      <c r="EQ16" s="10"/>
    </row>
    <row r="17" spans="1:147" x14ac:dyDescent="0.2">
      <c r="A17" s="27"/>
      <c r="B17" s="32" t="str">
        <f t="shared" si="28"/>
        <v/>
      </c>
      <c r="C17" s="18"/>
      <c r="D17" s="13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6"/>
      <c r="DM17" s="100" t="str">
        <f t="shared" si="0"/>
        <v/>
      </c>
      <c r="DN17" s="85" t="str">
        <f t="shared" si="1"/>
        <v/>
      </c>
      <c r="DO17" s="85" t="str">
        <f t="shared" si="2"/>
        <v/>
      </c>
      <c r="DP17" s="85" t="str">
        <f t="shared" si="3"/>
        <v/>
      </c>
      <c r="DQ17" s="85" t="str">
        <f t="shared" si="4"/>
        <v/>
      </c>
      <c r="DR17" s="85" t="str">
        <f t="shared" si="5"/>
        <v/>
      </c>
      <c r="DS17" s="85" t="str">
        <f t="shared" si="6"/>
        <v/>
      </c>
      <c r="DT17" s="85" t="str">
        <f t="shared" si="7"/>
        <v/>
      </c>
      <c r="DU17" s="85" t="str">
        <f t="shared" si="8"/>
        <v/>
      </c>
      <c r="DV17" s="85" t="str">
        <f t="shared" si="9"/>
        <v/>
      </c>
      <c r="DW17" s="85" t="str">
        <f t="shared" si="10"/>
        <v/>
      </c>
      <c r="DX17" s="85" t="str">
        <f t="shared" si="11"/>
        <v/>
      </c>
      <c r="DY17" s="85" t="str">
        <f t="shared" si="12"/>
        <v/>
      </c>
      <c r="DZ17" s="101" t="str">
        <f t="shared" si="13"/>
        <v/>
      </c>
      <c r="EA17" s="35"/>
      <c r="EB17" s="100" t="str">
        <f t="shared" si="14"/>
        <v/>
      </c>
      <c r="EC17" s="85" t="str">
        <f t="shared" si="15"/>
        <v/>
      </c>
      <c r="ED17" s="85" t="str">
        <f t="shared" si="16"/>
        <v/>
      </c>
      <c r="EE17" s="85" t="str">
        <f t="shared" si="17"/>
        <v/>
      </c>
      <c r="EF17" s="85" t="str">
        <f t="shared" si="18"/>
        <v/>
      </c>
      <c r="EG17" s="85" t="str">
        <f t="shared" si="19"/>
        <v/>
      </c>
      <c r="EH17" s="85" t="str">
        <f t="shared" si="20"/>
        <v/>
      </c>
      <c r="EI17" s="85" t="str">
        <f t="shared" si="21"/>
        <v/>
      </c>
      <c r="EJ17" s="85" t="str">
        <f t="shared" si="22"/>
        <v/>
      </c>
      <c r="EK17" s="85" t="str">
        <f t="shared" si="23"/>
        <v/>
      </c>
      <c r="EL17" s="85" t="str">
        <f t="shared" si="24"/>
        <v/>
      </c>
      <c r="EM17" s="85" t="str">
        <f t="shared" si="25"/>
        <v/>
      </c>
      <c r="EN17" s="85" t="str">
        <f t="shared" si="26"/>
        <v/>
      </c>
      <c r="EO17" s="101" t="str">
        <f t="shared" si="27"/>
        <v/>
      </c>
      <c r="EQ17" s="10"/>
    </row>
    <row r="18" spans="1:147" x14ac:dyDescent="0.2">
      <c r="A18" s="27"/>
      <c r="B18" s="32" t="str">
        <f t="shared" si="28"/>
        <v/>
      </c>
      <c r="C18" s="18"/>
      <c r="D18" s="13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6"/>
      <c r="DM18" s="100" t="str">
        <f t="shared" si="0"/>
        <v/>
      </c>
      <c r="DN18" s="85" t="str">
        <f t="shared" si="1"/>
        <v/>
      </c>
      <c r="DO18" s="85" t="str">
        <f t="shared" si="2"/>
        <v/>
      </c>
      <c r="DP18" s="85" t="str">
        <f t="shared" si="3"/>
        <v/>
      </c>
      <c r="DQ18" s="85" t="str">
        <f t="shared" si="4"/>
        <v/>
      </c>
      <c r="DR18" s="85" t="str">
        <f t="shared" si="5"/>
        <v/>
      </c>
      <c r="DS18" s="85" t="str">
        <f t="shared" si="6"/>
        <v/>
      </c>
      <c r="DT18" s="85" t="str">
        <f t="shared" si="7"/>
        <v/>
      </c>
      <c r="DU18" s="85" t="str">
        <f t="shared" si="8"/>
        <v/>
      </c>
      <c r="DV18" s="85" t="str">
        <f t="shared" si="9"/>
        <v/>
      </c>
      <c r="DW18" s="85" t="str">
        <f t="shared" si="10"/>
        <v/>
      </c>
      <c r="DX18" s="85" t="str">
        <f t="shared" si="11"/>
        <v/>
      </c>
      <c r="DY18" s="85" t="str">
        <f t="shared" si="12"/>
        <v/>
      </c>
      <c r="DZ18" s="101" t="str">
        <f t="shared" si="13"/>
        <v/>
      </c>
      <c r="EA18" s="35"/>
      <c r="EB18" s="100" t="str">
        <f t="shared" si="14"/>
        <v/>
      </c>
      <c r="EC18" s="85" t="str">
        <f t="shared" si="15"/>
        <v/>
      </c>
      <c r="ED18" s="85" t="str">
        <f t="shared" si="16"/>
        <v/>
      </c>
      <c r="EE18" s="85" t="str">
        <f t="shared" si="17"/>
        <v/>
      </c>
      <c r="EF18" s="85" t="str">
        <f t="shared" si="18"/>
        <v/>
      </c>
      <c r="EG18" s="85" t="str">
        <f t="shared" si="19"/>
        <v/>
      </c>
      <c r="EH18" s="85" t="str">
        <f t="shared" si="20"/>
        <v/>
      </c>
      <c r="EI18" s="85" t="str">
        <f t="shared" si="21"/>
        <v/>
      </c>
      <c r="EJ18" s="85" t="str">
        <f t="shared" si="22"/>
        <v/>
      </c>
      <c r="EK18" s="85" t="str">
        <f t="shared" si="23"/>
        <v/>
      </c>
      <c r="EL18" s="85" t="str">
        <f t="shared" si="24"/>
        <v/>
      </c>
      <c r="EM18" s="85" t="str">
        <f t="shared" si="25"/>
        <v/>
      </c>
      <c r="EN18" s="85" t="str">
        <f t="shared" si="26"/>
        <v/>
      </c>
      <c r="EO18" s="101" t="str">
        <f t="shared" si="27"/>
        <v/>
      </c>
      <c r="EQ18" s="10"/>
    </row>
    <row r="19" spans="1:147" x14ac:dyDescent="0.2">
      <c r="A19" s="27"/>
      <c r="B19" s="32" t="str">
        <f t="shared" si="28"/>
        <v/>
      </c>
      <c r="C19" s="18"/>
      <c r="D19" s="13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6"/>
      <c r="DM19" s="100" t="str">
        <f t="shared" si="0"/>
        <v/>
      </c>
      <c r="DN19" s="85" t="str">
        <f t="shared" si="1"/>
        <v/>
      </c>
      <c r="DO19" s="85" t="str">
        <f t="shared" si="2"/>
        <v/>
      </c>
      <c r="DP19" s="85" t="str">
        <f t="shared" si="3"/>
        <v/>
      </c>
      <c r="DQ19" s="85" t="str">
        <f t="shared" si="4"/>
        <v/>
      </c>
      <c r="DR19" s="85" t="str">
        <f t="shared" si="5"/>
        <v/>
      </c>
      <c r="DS19" s="85" t="str">
        <f t="shared" si="6"/>
        <v/>
      </c>
      <c r="DT19" s="85" t="str">
        <f t="shared" si="7"/>
        <v/>
      </c>
      <c r="DU19" s="85" t="str">
        <f t="shared" si="8"/>
        <v/>
      </c>
      <c r="DV19" s="85" t="str">
        <f t="shared" si="9"/>
        <v/>
      </c>
      <c r="DW19" s="85" t="str">
        <f t="shared" si="10"/>
        <v/>
      </c>
      <c r="DX19" s="85" t="str">
        <f t="shared" si="11"/>
        <v/>
      </c>
      <c r="DY19" s="85" t="str">
        <f t="shared" si="12"/>
        <v/>
      </c>
      <c r="DZ19" s="101" t="str">
        <f t="shared" si="13"/>
        <v/>
      </c>
      <c r="EA19" s="35"/>
      <c r="EB19" s="100" t="str">
        <f t="shared" si="14"/>
        <v/>
      </c>
      <c r="EC19" s="85" t="str">
        <f t="shared" si="15"/>
        <v/>
      </c>
      <c r="ED19" s="85" t="str">
        <f t="shared" si="16"/>
        <v/>
      </c>
      <c r="EE19" s="85" t="str">
        <f t="shared" si="17"/>
        <v/>
      </c>
      <c r="EF19" s="85" t="str">
        <f t="shared" si="18"/>
        <v/>
      </c>
      <c r="EG19" s="85" t="str">
        <f t="shared" si="19"/>
        <v/>
      </c>
      <c r="EH19" s="85" t="str">
        <f t="shared" si="20"/>
        <v/>
      </c>
      <c r="EI19" s="85" t="str">
        <f t="shared" si="21"/>
        <v/>
      </c>
      <c r="EJ19" s="85" t="str">
        <f t="shared" si="22"/>
        <v/>
      </c>
      <c r="EK19" s="85" t="str">
        <f t="shared" si="23"/>
        <v/>
      </c>
      <c r="EL19" s="85" t="str">
        <f t="shared" si="24"/>
        <v/>
      </c>
      <c r="EM19" s="85" t="str">
        <f t="shared" si="25"/>
        <v/>
      </c>
      <c r="EN19" s="85" t="str">
        <f t="shared" si="26"/>
        <v/>
      </c>
      <c r="EO19" s="101" t="str">
        <f t="shared" si="27"/>
        <v/>
      </c>
      <c r="EQ19" s="10"/>
    </row>
    <row r="20" spans="1:147" x14ac:dyDescent="0.2">
      <c r="A20" s="27"/>
      <c r="B20" s="32" t="str">
        <f t="shared" si="28"/>
        <v/>
      </c>
      <c r="C20" s="18"/>
      <c r="D20" s="13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6"/>
      <c r="DM20" s="100" t="str">
        <f t="shared" si="0"/>
        <v/>
      </c>
      <c r="DN20" s="85" t="str">
        <f t="shared" si="1"/>
        <v/>
      </c>
      <c r="DO20" s="85" t="str">
        <f t="shared" si="2"/>
        <v/>
      </c>
      <c r="DP20" s="85" t="str">
        <f t="shared" si="3"/>
        <v/>
      </c>
      <c r="DQ20" s="85" t="str">
        <f t="shared" si="4"/>
        <v/>
      </c>
      <c r="DR20" s="85" t="str">
        <f t="shared" si="5"/>
        <v/>
      </c>
      <c r="DS20" s="85" t="str">
        <f t="shared" si="6"/>
        <v/>
      </c>
      <c r="DT20" s="85" t="str">
        <f t="shared" si="7"/>
        <v/>
      </c>
      <c r="DU20" s="85" t="str">
        <f t="shared" si="8"/>
        <v/>
      </c>
      <c r="DV20" s="85" t="str">
        <f t="shared" si="9"/>
        <v/>
      </c>
      <c r="DW20" s="85" t="str">
        <f t="shared" si="10"/>
        <v/>
      </c>
      <c r="DX20" s="85" t="str">
        <f t="shared" si="11"/>
        <v/>
      </c>
      <c r="DY20" s="85" t="str">
        <f t="shared" si="12"/>
        <v/>
      </c>
      <c r="DZ20" s="101" t="str">
        <f t="shared" si="13"/>
        <v/>
      </c>
      <c r="EA20" s="35"/>
      <c r="EB20" s="100" t="str">
        <f t="shared" si="14"/>
        <v/>
      </c>
      <c r="EC20" s="85" t="str">
        <f t="shared" si="15"/>
        <v/>
      </c>
      <c r="ED20" s="85" t="str">
        <f t="shared" si="16"/>
        <v/>
      </c>
      <c r="EE20" s="85" t="str">
        <f t="shared" si="17"/>
        <v/>
      </c>
      <c r="EF20" s="85" t="str">
        <f t="shared" si="18"/>
        <v/>
      </c>
      <c r="EG20" s="85" t="str">
        <f t="shared" si="19"/>
        <v/>
      </c>
      <c r="EH20" s="85" t="str">
        <f t="shared" si="20"/>
        <v/>
      </c>
      <c r="EI20" s="85" t="str">
        <f t="shared" si="21"/>
        <v/>
      </c>
      <c r="EJ20" s="85" t="str">
        <f t="shared" si="22"/>
        <v/>
      </c>
      <c r="EK20" s="85" t="str">
        <f t="shared" si="23"/>
        <v/>
      </c>
      <c r="EL20" s="85" t="str">
        <f t="shared" si="24"/>
        <v/>
      </c>
      <c r="EM20" s="85" t="str">
        <f t="shared" si="25"/>
        <v/>
      </c>
      <c r="EN20" s="85" t="str">
        <f t="shared" si="26"/>
        <v/>
      </c>
      <c r="EO20" s="101" t="str">
        <f t="shared" si="27"/>
        <v/>
      </c>
      <c r="EQ20" s="10"/>
    </row>
    <row r="21" spans="1:147" x14ac:dyDescent="0.2">
      <c r="A21" s="27"/>
      <c r="B21" s="32" t="str">
        <f t="shared" si="28"/>
        <v/>
      </c>
      <c r="C21" s="18"/>
      <c r="D21" s="13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6"/>
      <c r="DM21" s="100" t="str">
        <f t="shared" si="0"/>
        <v/>
      </c>
      <c r="DN21" s="85" t="str">
        <f t="shared" si="1"/>
        <v/>
      </c>
      <c r="DO21" s="85" t="str">
        <f t="shared" si="2"/>
        <v/>
      </c>
      <c r="DP21" s="85" t="str">
        <f t="shared" si="3"/>
        <v/>
      </c>
      <c r="DQ21" s="85" t="str">
        <f t="shared" si="4"/>
        <v/>
      </c>
      <c r="DR21" s="85" t="str">
        <f t="shared" si="5"/>
        <v/>
      </c>
      <c r="DS21" s="85" t="str">
        <f t="shared" si="6"/>
        <v/>
      </c>
      <c r="DT21" s="85" t="str">
        <f t="shared" si="7"/>
        <v/>
      </c>
      <c r="DU21" s="85" t="str">
        <f t="shared" si="8"/>
        <v/>
      </c>
      <c r="DV21" s="85" t="str">
        <f t="shared" si="9"/>
        <v/>
      </c>
      <c r="DW21" s="85" t="str">
        <f t="shared" si="10"/>
        <v/>
      </c>
      <c r="DX21" s="85" t="str">
        <f t="shared" si="11"/>
        <v/>
      </c>
      <c r="DY21" s="85" t="str">
        <f t="shared" si="12"/>
        <v/>
      </c>
      <c r="DZ21" s="101" t="str">
        <f t="shared" si="13"/>
        <v/>
      </c>
      <c r="EA21" s="35"/>
      <c r="EB21" s="100" t="str">
        <f t="shared" si="14"/>
        <v/>
      </c>
      <c r="EC21" s="85" t="str">
        <f t="shared" si="15"/>
        <v/>
      </c>
      <c r="ED21" s="85" t="str">
        <f t="shared" si="16"/>
        <v/>
      </c>
      <c r="EE21" s="85" t="str">
        <f t="shared" si="17"/>
        <v/>
      </c>
      <c r="EF21" s="85" t="str">
        <f t="shared" si="18"/>
        <v/>
      </c>
      <c r="EG21" s="85" t="str">
        <f t="shared" si="19"/>
        <v/>
      </c>
      <c r="EH21" s="85" t="str">
        <f t="shared" si="20"/>
        <v/>
      </c>
      <c r="EI21" s="85" t="str">
        <f t="shared" si="21"/>
        <v/>
      </c>
      <c r="EJ21" s="85" t="str">
        <f t="shared" si="22"/>
        <v/>
      </c>
      <c r="EK21" s="85" t="str">
        <f t="shared" si="23"/>
        <v/>
      </c>
      <c r="EL21" s="85" t="str">
        <f t="shared" si="24"/>
        <v/>
      </c>
      <c r="EM21" s="85" t="str">
        <f t="shared" si="25"/>
        <v/>
      </c>
      <c r="EN21" s="85" t="str">
        <f t="shared" si="26"/>
        <v/>
      </c>
      <c r="EO21" s="101" t="str">
        <f t="shared" si="27"/>
        <v/>
      </c>
      <c r="EQ21" s="10"/>
    </row>
    <row r="22" spans="1:147" x14ac:dyDescent="0.2">
      <c r="A22" s="27"/>
      <c r="B22" s="32" t="str">
        <f t="shared" si="28"/>
        <v/>
      </c>
      <c r="C22" s="18"/>
      <c r="D22" s="13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6"/>
      <c r="DM22" s="100" t="str">
        <f t="shared" si="0"/>
        <v/>
      </c>
      <c r="DN22" s="85" t="str">
        <f t="shared" si="1"/>
        <v/>
      </c>
      <c r="DO22" s="85" t="str">
        <f t="shared" si="2"/>
        <v/>
      </c>
      <c r="DP22" s="85" t="str">
        <f t="shared" si="3"/>
        <v/>
      </c>
      <c r="DQ22" s="85" t="str">
        <f t="shared" si="4"/>
        <v/>
      </c>
      <c r="DR22" s="85" t="str">
        <f t="shared" si="5"/>
        <v/>
      </c>
      <c r="DS22" s="85" t="str">
        <f t="shared" si="6"/>
        <v/>
      </c>
      <c r="DT22" s="85" t="str">
        <f t="shared" si="7"/>
        <v/>
      </c>
      <c r="DU22" s="85" t="str">
        <f t="shared" si="8"/>
        <v/>
      </c>
      <c r="DV22" s="85" t="str">
        <f t="shared" si="9"/>
        <v/>
      </c>
      <c r="DW22" s="85" t="str">
        <f t="shared" si="10"/>
        <v/>
      </c>
      <c r="DX22" s="85" t="str">
        <f t="shared" si="11"/>
        <v/>
      </c>
      <c r="DY22" s="85" t="str">
        <f t="shared" si="12"/>
        <v/>
      </c>
      <c r="DZ22" s="101" t="str">
        <f t="shared" si="13"/>
        <v/>
      </c>
      <c r="EA22" s="35"/>
      <c r="EB22" s="100" t="str">
        <f t="shared" si="14"/>
        <v/>
      </c>
      <c r="EC22" s="85" t="str">
        <f t="shared" si="15"/>
        <v/>
      </c>
      <c r="ED22" s="85" t="str">
        <f t="shared" si="16"/>
        <v/>
      </c>
      <c r="EE22" s="85" t="str">
        <f t="shared" si="17"/>
        <v/>
      </c>
      <c r="EF22" s="85" t="str">
        <f t="shared" si="18"/>
        <v/>
      </c>
      <c r="EG22" s="85" t="str">
        <f t="shared" si="19"/>
        <v/>
      </c>
      <c r="EH22" s="85" t="str">
        <f t="shared" si="20"/>
        <v/>
      </c>
      <c r="EI22" s="85" t="str">
        <f t="shared" si="21"/>
        <v/>
      </c>
      <c r="EJ22" s="85" t="str">
        <f t="shared" si="22"/>
        <v/>
      </c>
      <c r="EK22" s="85" t="str">
        <f t="shared" si="23"/>
        <v/>
      </c>
      <c r="EL22" s="85" t="str">
        <f t="shared" si="24"/>
        <v/>
      </c>
      <c r="EM22" s="85" t="str">
        <f t="shared" si="25"/>
        <v/>
      </c>
      <c r="EN22" s="85" t="str">
        <f t="shared" si="26"/>
        <v/>
      </c>
      <c r="EO22" s="101" t="str">
        <f t="shared" si="27"/>
        <v/>
      </c>
      <c r="EQ22" s="10"/>
    </row>
    <row r="23" spans="1:147" x14ac:dyDescent="0.2">
      <c r="A23" s="27"/>
      <c r="B23" s="32" t="str">
        <f t="shared" si="28"/>
        <v/>
      </c>
      <c r="C23" s="18"/>
      <c r="D23" s="13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6"/>
      <c r="DM23" s="100" t="str">
        <f t="shared" si="0"/>
        <v/>
      </c>
      <c r="DN23" s="85" t="str">
        <f t="shared" si="1"/>
        <v/>
      </c>
      <c r="DO23" s="85" t="str">
        <f t="shared" si="2"/>
        <v/>
      </c>
      <c r="DP23" s="85" t="str">
        <f t="shared" si="3"/>
        <v/>
      </c>
      <c r="DQ23" s="85" t="str">
        <f t="shared" si="4"/>
        <v/>
      </c>
      <c r="DR23" s="85" t="str">
        <f t="shared" si="5"/>
        <v/>
      </c>
      <c r="DS23" s="85" t="str">
        <f t="shared" si="6"/>
        <v/>
      </c>
      <c r="DT23" s="85" t="str">
        <f t="shared" si="7"/>
        <v/>
      </c>
      <c r="DU23" s="85" t="str">
        <f t="shared" si="8"/>
        <v/>
      </c>
      <c r="DV23" s="85" t="str">
        <f t="shared" si="9"/>
        <v/>
      </c>
      <c r="DW23" s="85" t="str">
        <f t="shared" si="10"/>
        <v/>
      </c>
      <c r="DX23" s="85" t="str">
        <f t="shared" si="11"/>
        <v/>
      </c>
      <c r="DY23" s="85" t="str">
        <f t="shared" si="12"/>
        <v/>
      </c>
      <c r="DZ23" s="101" t="str">
        <f t="shared" si="13"/>
        <v/>
      </c>
      <c r="EA23" s="35"/>
      <c r="EB23" s="100" t="str">
        <f t="shared" si="14"/>
        <v/>
      </c>
      <c r="EC23" s="85" t="str">
        <f t="shared" si="15"/>
        <v/>
      </c>
      <c r="ED23" s="85" t="str">
        <f t="shared" si="16"/>
        <v/>
      </c>
      <c r="EE23" s="85" t="str">
        <f t="shared" si="17"/>
        <v/>
      </c>
      <c r="EF23" s="85" t="str">
        <f t="shared" si="18"/>
        <v/>
      </c>
      <c r="EG23" s="85" t="str">
        <f t="shared" si="19"/>
        <v/>
      </c>
      <c r="EH23" s="85" t="str">
        <f t="shared" si="20"/>
        <v/>
      </c>
      <c r="EI23" s="85" t="str">
        <f t="shared" si="21"/>
        <v/>
      </c>
      <c r="EJ23" s="85" t="str">
        <f t="shared" si="22"/>
        <v/>
      </c>
      <c r="EK23" s="85" t="str">
        <f t="shared" si="23"/>
        <v/>
      </c>
      <c r="EL23" s="85" t="str">
        <f t="shared" si="24"/>
        <v/>
      </c>
      <c r="EM23" s="85" t="str">
        <f t="shared" si="25"/>
        <v/>
      </c>
      <c r="EN23" s="85" t="str">
        <f t="shared" si="26"/>
        <v/>
      </c>
      <c r="EO23" s="101" t="str">
        <f t="shared" si="27"/>
        <v/>
      </c>
      <c r="EQ23" s="10"/>
    </row>
    <row r="24" spans="1:147" x14ac:dyDescent="0.2">
      <c r="A24" s="27"/>
      <c r="B24" s="32" t="str">
        <f t="shared" si="28"/>
        <v/>
      </c>
      <c r="C24" s="18"/>
      <c r="D24" s="13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6"/>
      <c r="DM24" s="100" t="str">
        <f t="shared" si="0"/>
        <v/>
      </c>
      <c r="DN24" s="85" t="str">
        <f t="shared" si="1"/>
        <v/>
      </c>
      <c r="DO24" s="85" t="str">
        <f t="shared" si="2"/>
        <v/>
      </c>
      <c r="DP24" s="85" t="str">
        <f t="shared" si="3"/>
        <v/>
      </c>
      <c r="DQ24" s="85" t="str">
        <f t="shared" si="4"/>
        <v/>
      </c>
      <c r="DR24" s="85" t="str">
        <f t="shared" si="5"/>
        <v/>
      </c>
      <c r="DS24" s="85" t="str">
        <f t="shared" si="6"/>
        <v/>
      </c>
      <c r="DT24" s="85" t="str">
        <f t="shared" si="7"/>
        <v/>
      </c>
      <c r="DU24" s="85" t="str">
        <f t="shared" si="8"/>
        <v/>
      </c>
      <c r="DV24" s="85" t="str">
        <f t="shared" si="9"/>
        <v/>
      </c>
      <c r="DW24" s="85" t="str">
        <f t="shared" si="10"/>
        <v/>
      </c>
      <c r="DX24" s="85" t="str">
        <f t="shared" si="11"/>
        <v/>
      </c>
      <c r="DY24" s="85" t="str">
        <f t="shared" si="12"/>
        <v/>
      </c>
      <c r="DZ24" s="101" t="str">
        <f t="shared" si="13"/>
        <v/>
      </c>
      <c r="EA24" s="35"/>
      <c r="EB24" s="100" t="str">
        <f t="shared" si="14"/>
        <v/>
      </c>
      <c r="EC24" s="85" t="str">
        <f t="shared" si="15"/>
        <v/>
      </c>
      <c r="ED24" s="85" t="str">
        <f t="shared" si="16"/>
        <v/>
      </c>
      <c r="EE24" s="85" t="str">
        <f t="shared" si="17"/>
        <v/>
      </c>
      <c r="EF24" s="85" t="str">
        <f t="shared" si="18"/>
        <v/>
      </c>
      <c r="EG24" s="85" t="str">
        <f t="shared" si="19"/>
        <v/>
      </c>
      <c r="EH24" s="85" t="str">
        <f t="shared" si="20"/>
        <v/>
      </c>
      <c r="EI24" s="85" t="str">
        <f t="shared" si="21"/>
        <v/>
      </c>
      <c r="EJ24" s="85" t="str">
        <f t="shared" si="22"/>
        <v/>
      </c>
      <c r="EK24" s="85" t="str">
        <f t="shared" si="23"/>
        <v/>
      </c>
      <c r="EL24" s="85" t="str">
        <f t="shared" si="24"/>
        <v/>
      </c>
      <c r="EM24" s="85" t="str">
        <f t="shared" si="25"/>
        <v/>
      </c>
      <c r="EN24" s="85" t="str">
        <f t="shared" si="26"/>
        <v/>
      </c>
      <c r="EO24" s="101" t="str">
        <f t="shared" si="27"/>
        <v/>
      </c>
      <c r="EQ24" s="10"/>
    </row>
    <row r="25" spans="1:147" x14ac:dyDescent="0.2">
      <c r="A25" s="27"/>
      <c r="B25" s="32" t="str">
        <f t="shared" si="28"/>
        <v/>
      </c>
      <c r="C25" s="18"/>
      <c r="D25" s="13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6"/>
      <c r="DM25" s="100" t="str">
        <f t="shared" si="0"/>
        <v/>
      </c>
      <c r="DN25" s="85" t="str">
        <f t="shared" si="1"/>
        <v/>
      </c>
      <c r="DO25" s="85" t="str">
        <f t="shared" si="2"/>
        <v/>
      </c>
      <c r="DP25" s="85" t="str">
        <f t="shared" si="3"/>
        <v/>
      </c>
      <c r="DQ25" s="85" t="str">
        <f t="shared" si="4"/>
        <v/>
      </c>
      <c r="DR25" s="85" t="str">
        <f t="shared" si="5"/>
        <v/>
      </c>
      <c r="DS25" s="85" t="str">
        <f t="shared" si="6"/>
        <v/>
      </c>
      <c r="DT25" s="85" t="str">
        <f t="shared" si="7"/>
        <v/>
      </c>
      <c r="DU25" s="85" t="str">
        <f t="shared" si="8"/>
        <v/>
      </c>
      <c r="DV25" s="85" t="str">
        <f t="shared" si="9"/>
        <v/>
      </c>
      <c r="DW25" s="85" t="str">
        <f t="shared" si="10"/>
        <v/>
      </c>
      <c r="DX25" s="85" t="str">
        <f t="shared" si="11"/>
        <v/>
      </c>
      <c r="DY25" s="85" t="str">
        <f t="shared" si="12"/>
        <v/>
      </c>
      <c r="DZ25" s="101" t="str">
        <f t="shared" si="13"/>
        <v/>
      </c>
      <c r="EA25" s="35"/>
      <c r="EB25" s="100" t="str">
        <f t="shared" si="14"/>
        <v/>
      </c>
      <c r="EC25" s="85" t="str">
        <f t="shared" si="15"/>
        <v/>
      </c>
      <c r="ED25" s="85" t="str">
        <f t="shared" si="16"/>
        <v/>
      </c>
      <c r="EE25" s="85" t="str">
        <f t="shared" si="17"/>
        <v/>
      </c>
      <c r="EF25" s="85" t="str">
        <f t="shared" si="18"/>
        <v/>
      </c>
      <c r="EG25" s="85" t="str">
        <f t="shared" si="19"/>
        <v/>
      </c>
      <c r="EH25" s="85" t="str">
        <f t="shared" si="20"/>
        <v/>
      </c>
      <c r="EI25" s="85" t="str">
        <f t="shared" si="21"/>
        <v/>
      </c>
      <c r="EJ25" s="85" t="str">
        <f t="shared" si="22"/>
        <v/>
      </c>
      <c r="EK25" s="85" t="str">
        <f t="shared" si="23"/>
        <v/>
      </c>
      <c r="EL25" s="85" t="str">
        <f t="shared" si="24"/>
        <v/>
      </c>
      <c r="EM25" s="85" t="str">
        <f t="shared" si="25"/>
        <v/>
      </c>
      <c r="EN25" s="85" t="str">
        <f t="shared" si="26"/>
        <v/>
      </c>
      <c r="EO25" s="101" t="str">
        <f t="shared" si="27"/>
        <v/>
      </c>
      <c r="EQ25" s="10"/>
    </row>
    <row r="26" spans="1:147" x14ac:dyDescent="0.2">
      <c r="A26" s="27"/>
      <c r="B26" s="32" t="str">
        <f t="shared" si="28"/>
        <v/>
      </c>
      <c r="C26" s="18"/>
      <c r="D26" s="13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6"/>
      <c r="DM26" s="100" t="str">
        <f t="shared" si="0"/>
        <v/>
      </c>
      <c r="DN26" s="85" t="str">
        <f t="shared" si="1"/>
        <v/>
      </c>
      <c r="DO26" s="85" t="str">
        <f t="shared" si="2"/>
        <v/>
      </c>
      <c r="DP26" s="85" t="str">
        <f t="shared" si="3"/>
        <v/>
      </c>
      <c r="DQ26" s="85" t="str">
        <f t="shared" si="4"/>
        <v/>
      </c>
      <c r="DR26" s="85" t="str">
        <f t="shared" si="5"/>
        <v/>
      </c>
      <c r="DS26" s="85" t="str">
        <f t="shared" si="6"/>
        <v/>
      </c>
      <c r="DT26" s="85" t="str">
        <f t="shared" si="7"/>
        <v/>
      </c>
      <c r="DU26" s="85" t="str">
        <f t="shared" si="8"/>
        <v/>
      </c>
      <c r="DV26" s="85" t="str">
        <f t="shared" si="9"/>
        <v/>
      </c>
      <c r="DW26" s="85" t="str">
        <f t="shared" si="10"/>
        <v/>
      </c>
      <c r="DX26" s="85" t="str">
        <f t="shared" si="11"/>
        <v/>
      </c>
      <c r="DY26" s="85" t="str">
        <f t="shared" si="12"/>
        <v/>
      </c>
      <c r="DZ26" s="101" t="str">
        <f t="shared" si="13"/>
        <v/>
      </c>
      <c r="EA26" s="35"/>
      <c r="EB26" s="100" t="str">
        <f t="shared" si="14"/>
        <v/>
      </c>
      <c r="EC26" s="85" t="str">
        <f t="shared" si="15"/>
        <v/>
      </c>
      <c r="ED26" s="85" t="str">
        <f t="shared" si="16"/>
        <v/>
      </c>
      <c r="EE26" s="85" t="str">
        <f t="shared" si="17"/>
        <v/>
      </c>
      <c r="EF26" s="85" t="str">
        <f t="shared" si="18"/>
        <v/>
      </c>
      <c r="EG26" s="85" t="str">
        <f t="shared" si="19"/>
        <v/>
      </c>
      <c r="EH26" s="85" t="str">
        <f t="shared" si="20"/>
        <v/>
      </c>
      <c r="EI26" s="85" t="str">
        <f t="shared" si="21"/>
        <v/>
      </c>
      <c r="EJ26" s="85" t="str">
        <f t="shared" si="22"/>
        <v/>
      </c>
      <c r="EK26" s="85" t="str">
        <f t="shared" si="23"/>
        <v/>
      </c>
      <c r="EL26" s="85" t="str">
        <f t="shared" si="24"/>
        <v/>
      </c>
      <c r="EM26" s="85" t="str">
        <f t="shared" si="25"/>
        <v/>
      </c>
      <c r="EN26" s="85" t="str">
        <f t="shared" si="26"/>
        <v/>
      </c>
      <c r="EO26" s="101" t="str">
        <f t="shared" si="27"/>
        <v/>
      </c>
      <c r="EQ26" s="10"/>
    </row>
    <row r="27" spans="1:147" x14ac:dyDescent="0.2">
      <c r="A27" s="27"/>
      <c r="B27" s="32" t="str">
        <f t="shared" si="28"/>
        <v/>
      </c>
      <c r="C27" s="18"/>
      <c r="D27" s="13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6"/>
      <c r="DM27" s="100" t="str">
        <f t="shared" si="0"/>
        <v/>
      </c>
      <c r="DN27" s="85" t="str">
        <f t="shared" si="1"/>
        <v/>
      </c>
      <c r="DO27" s="85" t="str">
        <f t="shared" si="2"/>
        <v/>
      </c>
      <c r="DP27" s="85" t="str">
        <f t="shared" si="3"/>
        <v/>
      </c>
      <c r="DQ27" s="85" t="str">
        <f t="shared" si="4"/>
        <v/>
      </c>
      <c r="DR27" s="85" t="str">
        <f t="shared" si="5"/>
        <v/>
      </c>
      <c r="DS27" s="85" t="str">
        <f t="shared" si="6"/>
        <v/>
      </c>
      <c r="DT27" s="85" t="str">
        <f t="shared" si="7"/>
        <v/>
      </c>
      <c r="DU27" s="85" t="str">
        <f t="shared" si="8"/>
        <v/>
      </c>
      <c r="DV27" s="85" t="str">
        <f t="shared" si="9"/>
        <v/>
      </c>
      <c r="DW27" s="85" t="str">
        <f t="shared" si="10"/>
        <v/>
      </c>
      <c r="DX27" s="85" t="str">
        <f t="shared" si="11"/>
        <v/>
      </c>
      <c r="DY27" s="85" t="str">
        <f t="shared" si="12"/>
        <v/>
      </c>
      <c r="DZ27" s="101" t="str">
        <f t="shared" si="13"/>
        <v/>
      </c>
      <c r="EA27" s="35"/>
      <c r="EB27" s="100" t="str">
        <f t="shared" si="14"/>
        <v/>
      </c>
      <c r="EC27" s="85" t="str">
        <f t="shared" si="15"/>
        <v/>
      </c>
      <c r="ED27" s="85" t="str">
        <f t="shared" si="16"/>
        <v/>
      </c>
      <c r="EE27" s="85" t="str">
        <f t="shared" si="17"/>
        <v/>
      </c>
      <c r="EF27" s="85" t="str">
        <f t="shared" si="18"/>
        <v/>
      </c>
      <c r="EG27" s="85" t="str">
        <f t="shared" si="19"/>
        <v/>
      </c>
      <c r="EH27" s="85" t="str">
        <f t="shared" si="20"/>
        <v/>
      </c>
      <c r="EI27" s="85" t="str">
        <f t="shared" si="21"/>
        <v/>
      </c>
      <c r="EJ27" s="85" t="str">
        <f t="shared" si="22"/>
        <v/>
      </c>
      <c r="EK27" s="85" t="str">
        <f t="shared" si="23"/>
        <v/>
      </c>
      <c r="EL27" s="85" t="str">
        <f t="shared" si="24"/>
        <v/>
      </c>
      <c r="EM27" s="85" t="str">
        <f t="shared" si="25"/>
        <v/>
      </c>
      <c r="EN27" s="85" t="str">
        <f t="shared" si="26"/>
        <v/>
      </c>
      <c r="EO27" s="101" t="str">
        <f t="shared" si="27"/>
        <v/>
      </c>
      <c r="EQ27" s="10"/>
    </row>
    <row r="28" spans="1:147" x14ac:dyDescent="0.2">
      <c r="A28" s="27"/>
      <c r="B28" s="32" t="str">
        <f t="shared" si="28"/>
        <v/>
      </c>
      <c r="C28" s="18"/>
      <c r="D28" s="13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6"/>
      <c r="DM28" s="100" t="str">
        <f t="shared" si="0"/>
        <v/>
      </c>
      <c r="DN28" s="85" t="str">
        <f t="shared" si="1"/>
        <v/>
      </c>
      <c r="DO28" s="85" t="str">
        <f t="shared" si="2"/>
        <v/>
      </c>
      <c r="DP28" s="85" t="str">
        <f t="shared" si="3"/>
        <v/>
      </c>
      <c r="DQ28" s="85" t="str">
        <f t="shared" si="4"/>
        <v/>
      </c>
      <c r="DR28" s="85" t="str">
        <f t="shared" si="5"/>
        <v/>
      </c>
      <c r="DS28" s="85" t="str">
        <f t="shared" si="6"/>
        <v/>
      </c>
      <c r="DT28" s="85" t="str">
        <f t="shared" si="7"/>
        <v/>
      </c>
      <c r="DU28" s="85" t="str">
        <f t="shared" si="8"/>
        <v/>
      </c>
      <c r="DV28" s="85" t="str">
        <f t="shared" si="9"/>
        <v/>
      </c>
      <c r="DW28" s="85" t="str">
        <f t="shared" si="10"/>
        <v/>
      </c>
      <c r="DX28" s="85" t="str">
        <f t="shared" si="11"/>
        <v/>
      </c>
      <c r="DY28" s="85" t="str">
        <f t="shared" si="12"/>
        <v/>
      </c>
      <c r="DZ28" s="101" t="str">
        <f t="shared" si="13"/>
        <v/>
      </c>
      <c r="EA28" s="35"/>
      <c r="EB28" s="100" t="str">
        <f t="shared" si="14"/>
        <v/>
      </c>
      <c r="EC28" s="85" t="str">
        <f t="shared" si="15"/>
        <v/>
      </c>
      <c r="ED28" s="85" t="str">
        <f t="shared" si="16"/>
        <v/>
      </c>
      <c r="EE28" s="85" t="str">
        <f t="shared" si="17"/>
        <v/>
      </c>
      <c r="EF28" s="85" t="str">
        <f t="shared" si="18"/>
        <v/>
      </c>
      <c r="EG28" s="85" t="str">
        <f t="shared" si="19"/>
        <v/>
      </c>
      <c r="EH28" s="85" t="str">
        <f t="shared" si="20"/>
        <v/>
      </c>
      <c r="EI28" s="85" t="str">
        <f t="shared" si="21"/>
        <v/>
      </c>
      <c r="EJ28" s="85" t="str">
        <f t="shared" si="22"/>
        <v/>
      </c>
      <c r="EK28" s="85" t="str">
        <f t="shared" si="23"/>
        <v/>
      </c>
      <c r="EL28" s="85" t="str">
        <f t="shared" si="24"/>
        <v/>
      </c>
      <c r="EM28" s="85" t="str">
        <f t="shared" si="25"/>
        <v/>
      </c>
      <c r="EN28" s="85" t="str">
        <f t="shared" si="26"/>
        <v/>
      </c>
      <c r="EO28" s="101" t="str">
        <f t="shared" si="27"/>
        <v/>
      </c>
      <c r="EQ28" s="10"/>
    </row>
    <row r="29" spans="1:147" x14ac:dyDescent="0.2">
      <c r="A29" s="27"/>
      <c r="B29" s="32" t="str">
        <f t="shared" si="28"/>
        <v/>
      </c>
      <c r="C29" s="18"/>
      <c r="D29" s="13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6"/>
      <c r="DM29" s="100" t="str">
        <f t="shared" si="0"/>
        <v/>
      </c>
      <c r="DN29" s="85" t="str">
        <f t="shared" si="1"/>
        <v/>
      </c>
      <c r="DO29" s="85" t="str">
        <f t="shared" si="2"/>
        <v/>
      </c>
      <c r="DP29" s="85" t="str">
        <f t="shared" si="3"/>
        <v/>
      </c>
      <c r="DQ29" s="85" t="str">
        <f t="shared" si="4"/>
        <v/>
      </c>
      <c r="DR29" s="85" t="str">
        <f t="shared" si="5"/>
        <v/>
      </c>
      <c r="DS29" s="85" t="str">
        <f t="shared" si="6"/>
        <v/>
      </c>
      <c r="DT29" s="85" t="str">
        <f t="shared" si="7"/>
        <v/>
      </c>
      <c r="DU29" s="85" t="str">
        <f t="shared" si="8"/>
        <v/>
      </c>
      <c r="DV29" s="85" t="str">
        <f t="shared" si="9"/>
        <v/>
      </c>
      <c r="DW29" s="85" t="str">
        <f t="shared" si="10"/>
        <v/>
      </c>
      <c r="DX29" s="85" t="str">
        <f t="shared" si="11"/>
        <v/>
      </c>
      <c r="DY29" s="85" t="str">
        <f t="shared" si="12"/>
        <v/>
      </c>
      <c r="DZ29" s="101" t="str">
        <f t="shared" si="13"/>
        <v/>
      </c>
      <c r="EA29" s="35"/>
      <c r="EB29" s="100" t="str">
        <f t="shared" si="14"/>
        <v/>
      </c>
      <c r="EC29" s="85" t="str">
        <f t="shared" si="15"/>
        <v/>
      </c>
      <c r="ED29" s="85" t="str">
        <f t="shared" si="16"/>
        <v/>
      </c>
      <c r="EE29" s="85" t="str">
        <f t="shared" si="17"/>
        <v/>
      </c>
      <c r="EF29" s="85" t="str">
        <f t="shared" si="18"/>
        <v/>
      </c>
      <c r="EG29" s="85" t="str">
        <f t="shared" si="19"/>
        <v/>
      </c>
      <c r="EH29" s="85" t="str">
        <f t="shared" si="20"/>
        <v/>
      </c>
      <c r="EI29" s="85" t="str">
        <f t="shared" si="21"/>
        <v/>
      </c>
      <c r="EJ29" s="85" t="str">
        <f t="shared" si="22"/>
        <v/>
      </c>
      <c r="EK29" s="85" t="str">
        <f t="shared" si="23"/>
        <v/>
      </c>
      <c r="EL29" s="85" t="str">
        <f t="shared" si="24"/>
        <v/>
      </c>
      <c r="EM29" s="85" t="str">
        <f t="shared" si="25"/>
        <v/>
      </c>
      <c r="EN29" s="85" t="str">
        <f t="shared" si="26"/>
        <v/>
      </c>
      <c r="EO29" s="101" t="str">
        <f t="shared" si="27"/>
        <v/>
      </c>
      <c r="EQ29" s="10"/>
    </row>
    <row r="30" spans="1:147" x14ac:dyDescent="0.2">
      <c r="A30" s="27"/>
      <c r="B30" s="32" t="str">
        <f t="shared" si="28"/>
        <v/>
      </c>
      <c r="C30" s="18"/>
      <c r="D30" s="13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6"/>
      <c r="DM30" s="100" t="str">
        <f t="shared" si="0"/>
        <v/>
      </c>
      <c r="DN30" s="85" t="str">
        <f t="shared" si="1"/>
        <v/>
      </c>
      <c r="DO30" s="85" t="str">
        <f t="shared" si="2"/>
        <v/>
      </c>
      <c r="DP30" s="85" t="str">
        <f t="shared" si="3"/>
        <v/>
      </c>
      <c r="DQ30" s="85" t="str">
        <f t="shared" si="4"/>
        <v/>
      </c>
      <c r="DR30" s="85" t="str">
        <f t="shared" si="5"/>
        <v/>
      </c>
      <c r="DS30" s="85" t="str">
        <f t="shared" si="6"/>
        <v/>
      </c>
      <c r="DT30" s="85" t="str">
        <f t="shared" si="7"/>
        <v/>
      </c>
      <c r="DU30" s="85" t="str">
        <f t="shared" si="8"/>
        <v/>
      </c>
      <c r="DV30" s="85" t="str">
        <f t="shared" si="9"/>
        <v/>
      </c>
      <c r="DW30" s="85" t="str">
        <f t="shared" si="10"/>
        <v/>
      </c>
      <c r="DX30" s="85" t="str">
        <f t="shared" si="11"/>
        <v/>
      </c>
      <c r="DY30" s="85" t="str">
        <f t="shared" si="12"/>
        <v/>
      </c>
      <c r="DZ30" s="101" t="str">
        <f t="shared" si="13"/>
        <v/>
      </c>
      <c r="EA30" s="35"/>
      <c r="EB30" s="100" t="str">
        <f t="shared" si="14"/>
        <v/>
      </c>
      <c r="EC30" s="85" t="str">
        <f t="shared" si="15"/>
        <v/>
      </c>
      <c r="ED30" s="85" t="str">
        <f t="shared" si="16"/>
        <v/>
      </c>
      <c r="EE30" s="85" t="str">
        <f t="shared" si="17"/>
        <v/>
      </c>
      <c r="EF30" s="85" t="str">
        <f t="shared" si="18"/>
        <v/>
      </c>
      <c r="EG30" s="85" t="str">
        <f t="shared" si="19"/>
        <v/>
      </c>
      <c r="EH30" s="85" t="str">
        <f t="shared" si="20"/>
        <v/>
      </c>
      <c r="EI30" s="85" t="str">
        <f t="shared" si="21"/>
        <v/>
      </c>
      <c r="EJ30" s="85" t="str">
        <f t="shared" si="22"/>
        <v/>
      </c>
      <c r="EK30" s="85" t="str">
        <f t="shared" si="23"/>
        <v/>
      </c>
      <c r="EL30" s="85" t="str">
        <f t="shared" si="24"/>
        <v/>
      </c>
      <c r="EM30" s="85" t="str">
        <f t="shared" si="25"/>
        <v/>
      </c>
      <c r="EN30" s="85" t="str">
        <f t="shared" si="26"/>
        <v/>
      </c>
      <c r="EO30" s="101" t="str">
        <f t="shared" si="27"/>
        <v/>
      </c>
      <c r="EQ30" s="10"/>
    </row>
    <row r="31" spans="1:147" x14ac:dyDescent="0.2">
      <c r="A31" s="27"/>
      <c r="B31" s="32" t="str">
        <f t="shared" si="28"/>
        <v/>
      </c>
      <c r="C31" s="18"/>
      <c r="D31" s="13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6"/>
      <c r="DM31" s="100" t="str">
        <f t="shared" si="0"/>
        <v/>
      </c>
      <c r="DN31" s="85" t="str">
        <f t="shared" si="1"/>
        <v/>
      </c>
      <c r="DO31" s="85" t="str">
        <f t="shared" si="2"/>
        <v/>
      </c>
      <c r="DP31" s="85" t="str">
        <f t="shared" si="3"/>
        <v/>
      </c>
      <c r="DQ31" s="85" t="str">
        <f t="shared" si="4"/>
        <v/>
      </c>
      <c r="DR31" s="85" t="str">
        <f t="shared" si="5"/>
        <v/>
      </c>
      <c r="DS31" s="85" t="str">
        <f t="shared" si="6"/>
        <v/>
      </c>
      <c r="DT31" s="85" t="str">
        <f t="shared" si="7"/>
        <v/>
      </c>
      <c r="DU31" s="85" t="str">
        <f t="shared" si="8"/>
        <v/>
      </c>
      <c r="DV31" s="85" t="str">
        <f t="shared" si="9"/>
        <v/>
      </c>
      <c r="DW31" s="85" t="str">
        <f t="shared" si="10"/>
        <v/>
      </c>
      <c r="DX31" s="85" t="str">
        <f t="shared" si="11"/>
        <v/>
      </c>
      <c r="DY31" s="85" t="str">
        <f t="shared" si="12"/>
        <v/>
      </c>
      <c r="DZ31" s="101" t="str">
        <f t="shared" si="13"/>
        <v/>
      </c>
      <c r="EA31" s="35"/>
      <c r="EB31" s="100" t="str">
        <f t="shared" si="14"/>
        <v/>
      </c>
      <c r="EC31" s="85" t="str">
        <f t="shared" si="15"/>
        <v/>
      </c>
      <c r="ED31" s="85" t="str">
        <f t="shared" si="16"/>
        <v/>
      </c>
      <c r="EE31" s="85" t="str">
        <f t="shared" si="17"/>
        <v/>
      </c>
      <c r="EF31" s="85" t="str">
        <f t="shared" si="18"/>
        <v/>
      </c>
      <c r="EG31" s="85" t="str">
        <f t="shared" si="19"/>
        <v/>
      </c>
      <c r="EH31" s="85" t="str">
        <f t="shared" si="20"/>
        <v/>
      </c>
      <c r="EI31" s="85" t="str">
        <f t="shared" si="21"/>
        <v/>
      </c>
      <c r="EJ31" s="85" t="str">
        <f t="shared" si="22"/>
        <v/>
      </c>
      <c r="EK31" s="85" t="str">
        <f t="shared" si="23"/>
        <v/>
      </c>
      <c r="EL31" s="85" t="str">
        <f t="shared" si="24"/>
        <v/>
      </c>
      <c r="EM31" s="85" t="str">
        <f t="shared" si="25"/>
        <v/>
      </c>
      <c r="EN31" s="85" t="str">
        <f t="shared" si="26"/>
        <v/>
      </c>
      <c r="EO31" s="101" t="str">
        <f t="shared" si="27"/>
        <v/>
      </c>
      <c r="EQ31" s="10"/>
    </row>
    <row r="32" spans="1:147" x14ac:dyDescent="0.2">
      <c r="A32" s="27"/>
      <c r="B32" s="32" t="str">
        <f t="shared" si="28"/>
        <v/>
      </c>
      <c r="C32" s="18"/>
      <c r="D32" s="13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6"/>
      <c r="DM32" s="100" t="str">
        <f t="shared" si="0"/>
        <v/>
      </c>
      <c r="DN32" s="85" t="str">
        <f t="shared" si="1"/>
        <v/>
      </c>
      <c r="DO32" s="85" t="str">
        <f t="shared" si="2"/>
        <v/>
      </c>
      <c r="DP32" s="85" t="str">
        <f t="shared" si="3"/>
        <v/>
      </c>
      <c r="DQ32" s="85" t="str">
        <f t="shared" si="4"/>
        <v/>
      </c>
      <c r="DR32" s="85" t="str">
        <f t="shared" si="5"/>
        <v/>
      </c>
      <c r="DS32" s="85" t="str">
        <f t="shared" si="6"/>
        <v/>
      </c>
      <c r="DT32" s="85" t="str">
        <f t="shared" si="7"/>
        <v/>
      </c>
      <c r="DU32" s="85" t="str">
        <f t="shared" si="8"/>
        <v/>
      </c>
      <c r="DV32" s="85" t="str">
        <f t="shared" si="9"/>
        <v/>
      </c>
      <c r="DW32" s="85" t="str">
        <f t="shared" si="10"/>
        <v/>
      </c>
      <c r="DX32" s="85" t="str">
        <f t="shared" si="11"/>
        <v/>
      </c>
      <c r="DY32" s="85" t="str">
        <f t="shared" si="12"/>
        <v/>
      </c>
      <c r="DZ32" s="101" t="str">
        <f t="shared" si="13"/>
        <v/>
      </c>
      <c r="EA32" s="35"/>
      <c r="EB32" s="100" t="str">
        <f t="shared" si="14"/>
        <v/>
      </c>
      <c r="EC32" s="85" t="str">
        <f t="shared" si="15"/>
        <v/>
      </c>
      <c r="ED32" s="85" t="str">
        <f t="shared" si="16"/>
        <v/>
      </c>
      <c r="EE32" s="85" t="str">
        <f t="shared" si="17"/>
        <v/>
      </c>
      <c r="EF32" s="85" t="str">
        <f t="shared" si="18"/>
        <v/>
      </c>
      <c r="EG32" s="85" t="str">
        <f t="shared" si="19"/>
        <v/>
      </c>
      <c r="EH32" s="85" t="str">
        <f t="shared" si="20"/>
        <v/>
      </c>
      <c r="EI32" s="85" t="str">
        <f t="shared" si="21"/>
        <v/>
      </c>
      <c r="EJ32" s="85" t="str">
        <f t="shared" si="22"/>
        <v/>
      </c>
      <c r="EK32" s="85" t="str">
        <f t="shared" si="23"/>
        <v/>
      </c>
      <c r="EL32" s="85" t="str">
        <f t="shared" si="24"/>
        <v/>
      </c>
      <c r="EM32" s="85" t="str">
        <f t="shared" si="25"/>
        <v/>
      </c>
      <c r="EN32" s="85" t="str">
        <f t="shared" si="26"/>
        <v/>
      </c>
      <c r="EO32" s="101" t="str">
        <f t="shared" si="27"/>
        <v/>
      </c>
      <c r="EQ32" s="10"/>
    </row>
    <row r="33" spans="1:147" x14ac:dyDescent="0.2">
      <c r="A33" s="27"/>
      <c r="B33" s="32" t="str">
        <f t="shared" si="28"/>
        <v/>
      </c>
      <c r="C33" s="18"/>
      <c r="D33" s="13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6"/>
      <c r="DM33" s="100" t="str">
        <f t="shared" si="0"/>
        <v/>
      </c>
      <c r="DN33" s="85" t="str">
        <f t="shared" si="1"/>
        <v/>
      </c>
      <c r="DO33" s="85" t="str">
        <f t="shared" si="2"/>
        <v/>
      </c>
      <c r="DP33" s="85" t="str">
        <f t="shared" si="3"/>
        <v/>
      </c>
      <c r="DQ33" s="85" t="str">
        <f t="shared" si="4"/>
        <v/>
      </c>
      <c r="DR33" s="85" t="str">
        <f t="shared" si="5"/>
        <v/>
      </c>
      <c r="DS33" s="85" t="str">
        <f t="shared" si="6"/>
        <v/>
      </c>
      <c r="DT33" s="85" t="str">
        <f t="shared" si="7"/>
        <v/>
      </c>
      <c r="DU33" s="85" t="str">
        <f t="shared" si="8"/>
        <v/>
      </c>
      <c r="DV33" s="85" t="str">
        <f t="shared" si="9"/>
        <v/>
      </c>
      <c r="DW33" s="85" t="str">
        <f t="shared" si="10"/>
        <v/>
      </c>
      <c r="DX33" s="85" t="str">
        <f t="shared" si="11"/>
        <v/>
      </c>
      <c r="DY33" s="85" t="str">
        <f t="shared" si="12"/>
        <v/>
      </c>
      <c r="DZ33" s="101" t="str">
        <f t="shared" si="13"/>
        <v/>
      </c>
      <c r="EA33" s="35"/>
      <c r="EB33" s="100" t="str">
        <f t="shared" si="14"/>
        <v/>
      </c>
      <c r="EC33" s="85" t="str">
        <f t="shared" si="15"/>
        <v/>
      </c>
      <c r="ED33" s="85" t="str">
        <f t="shared" si="16"/>
        <v/>
      </c>
      <c r="EE33" s="85" t="str">
        <f t="shared" si="17"/>
        <v/>
      </c>
      <c r="EF33" s="85" t="str">
        <f t="shared" si="18"/>
        <v/>
      </c>
      <c r="EG33" s="85" t="str">
        <f t="shared" si="19"/>
        <v/>
      </c>
      <c r="EH33" s="85" t="str">
        <f t="shared" si="20"/>
        <v/>
      </c>
      <c r="EI33" s="85" t="str">
        <f t="shared" si="21"/>
        <v/>
      </c>
      <c r="EJ33" s="85" t="str">
        <f t="shared" si="22"/>
        <v/>
      </c>
      <c r="EK33" s="85" t="str">
        <f t="shared" si="23"/>
        <v/>
      </c>
      <c r="EL33" s="85" t="str">
        <f t="shared" si="24"/>
        <v/>
      </c>
      <c r="EM33" s="85" t="str">
        <f t="shared" si="25"/>
        <v/>
      </c>
      <c r="EN33" s="85" t="str">
        <f t="shared" si="26"/>
        <v/>
      </c>
      <c r="EO33" s="101" t="str">
        <f t="shared" si="27"/>
        <v/>
      </c>
      <c r="EQ33" s="10"/>
    </row>
    <row r="34" spans="1:147" x14ac:dyDescent="0.2">
      <c r="A34" s="27"/>
      <c r="B34" s="32" t="str">
        <f t="shared" si="28"/>
        <v/>
      </c>
      <c r="C34" s="18"/>
      <c r="D34" s="13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6"/>
      <c r="DM34" s="100" t="str">
        <f t="shared" si="0"/>
        <v/>
      </c>
      <c r="DN34" s="85" t="str">
        <f t="shared" si="1"/>
        <v/>
      </c>
      <c r="DO34" s="85" t="str">
        <f t="shared" si="2"/>
        <v/>
      </c>
      <c r="DP34" s="85" t="str">
        <f t="shared" si="3"/>
        <v/>
      </c>
      <c r="DQ34" s="85" t="str">
        <f t="shared" si="4"/>
        <v/>
      </c>
      <c r="DR34" s="85" t="str">
        <f t="shared" si="5"/>
        <v/>
      </c>
      <c r="DS34" s="85" t="str">
        <f t="shared" si="6"/>
        <v/>
      </c>
      <c r="DT34" s="85" t="str">
        <f t="shared" si="7"/>
        <v/>
      </c>
      <c r="DU34" s="85" t="str">
        <f t="shared" si="8"/>
        <v/>
      </c>
      <c r="DV34" s="85" t="str">
        <f t="shared" si="9"/>
        <v/>
      </c>
      <c r="DW34" s="85" t="str">
        <f t="shared" si="10"/>
        <v/>
      </c>
      <c r="DX34" s="85" t="str">
        <f t="shared" si="11"/>
        <v/>
      </c>
      <c r="DY34" s="85" t="str">
        <f t="shared" si="12"/>
        <v/>
      </c>
      <c r="DZ34" s="101" t="str">
        <f t="shared" si="13"/>
        <v/>
      </c>
      <c r="EA34" s="35"/>
      <c r="EB34" s="100" t="str">
        <f t="shared" si="14"/>
        <v/>
      </c>
      <c r="EC34" s="85" t="str">
        <f t="shared" si="15"/>
        <v/>
      </c>
      <c r="ED34" s="85" t="str">
        <f t="shared" si="16"/>
        <v/>
      </c>
      <c r="EE34" s="85" t="str">
        <f t="shared" si="17"/>
        <v/>
      </c>
      <c r="EF34" s="85" t="str">
        <f t="shared" si="18"/>
        <v/>
      </c>
      <c r="EG34" s="85" t="str">
        <f t="shared" si="19"/>
        <v/>
      </c>
      <c r="EH34" s="85" t="str">
        <f t="shared" si="20"/>
        <v/>
      </c>
      <c r="EI34" s="85" t="str">
        <f t="shared" si="21"/>
        <v/>
      </c>
      <c r="EJ34" s="85" t="str">
        <f t="shared" si="22"/>
        <v/>
      </c>
      <c r="EK34" s="85" t="str">
        <f t="shared" si="23"/>
        <v/>
      </c>
      <c r="EL34" s="85" t="str">
        <f t="shared" si="24"/>
        <v/>
      </c>
      <c r="EM34" s="85" t="str">
        <f t="shared" si="25"/>
        <v/>
      </c>
      <c r="EN34" s="85" t="str">
        <f t="shared" si="26"/>
        <v/>
      </c>
      <c r="EO34" s="101" t="str">
        <f t="shared" si="27"/>
        <v/>
      </c>
      <c r="EQ34" s="10"/>
    </row>
    <row r="35" spans="1:147" x14ac:dyDescent="0.2">
      <c r="A35" s="27"/>
      <c r="B35" s="32" t="str">
        <f t="shared" si="28"/>
        <v/>
      </c>
      <c r="C35" s="18"/>
      <c r="D35" s="13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6"/>
      <c r="DM35" s="100" t="str">
        <f t="shared" si="0"/>
        <v/>
      </c>
      <c r="DN35" s="85" t="str">
        <f t="shared" si="1"/>
        <v/>
      </c>
      <c r="DO35" s="85" t="str">
        <f t="shared" si="2"/>
        <v/>
      </c>
      <c r="DP35" s="85" t="str">
        <f t="shared" si="3"/>
        <v/>
      </c>
      <c r="DQ35" s="85" t="str">
        <f t="shared" si="4"/>
        <v/>
      </c>
      <c r="DR35" s="85" t="str">
        <f t="shared" si="5"/>
        <v/>
      </c>
      <c r="DS35" s="85" t="str">
        <f t="shared" si="6"/>
        <v/>
      </c>
      <c r="DT35" s="85" t="str">
        <f t="shared" si="7"/>
        <v/>
      </c>
      <c r="DU35" s="85" t="str">
        <f t="shared" si="8"/>
        <v/>
      </c>
      <c r="DV35" s="85" t="str">
        <f t="shared" si="9"/>
        <v/>
      </c>
      <c r="DW35" s="85" t="str">
        <f t="shared" si="10"/>
        <v/>
      </c>
      <c r="DX35" s="85" t="str">
        <f t="shared" si="11"/>
        <v/>
      </c>
      <c r="DY35" s="85" t="str">
        <f t="shared" si="12"/>
        <v/>
      </c>
      <c r="DZ35" s="101" t="str">
        <f t="shared" si="13"/>
        <v/>
      </c>
      <c r="EA35" s="35"/>
      <c r="EB35" s="100" t="str">
        <f t="shared" si="14"/>
        <v/>
      </c>
      <c r="EC35" s="85" t="str">
        <f t="shared" si="15"/>
        <v/>
      </c>
      <c r="ED35" s="85" t="str">
        <f t="shared" si="16"/>
        <v/>
      </c>
      <c r="EE35" s="85" t="str">
        <f t="shared" si="17"/>
        <v/>
      </c>
      <c r="EF35" s="85" t="str">
        <f t="shared" si="18"/>
        <v/>
      </c>
      <c r="EG35" s="85" t="str">
        <f t="shared" si="19"/>
        <v/>
      </c>
      <c r="EH35" s="85" t="str">
        <f t="shared" si="20"/>
        <v/>
      </c>
      <c r="EI35" s="85" t="str">
        <f t="shared" si="21"/>
        <v/>
      </c>
      <c r="EJ35" s="85" t="str">
        <f t="shared" si="22"/>
        <v/>
      </c>
      <c r="EK35" s="85" t="str">
        <f t="shared" si="23"/>
        <v/>
      </c>
      <c r="EL35" s="85" t="str">
        <f t="shared" si="24"/>
        <v/>
      </c>
      <c r="EM35" s="85" t="str">
        <f t="shared" si="25"/>
        <v/>
      </c>
      <c r="EN35" s="85" t="str">
        <f t="shared" si="26"/>
        <v/>
      </c>
      <c r="EO35" s="101" t="str">
        <f t="shared" si="27"/>
        <v/>
      </c>
      <c r="EQ35" s="10"/>
    </row>
    <row r="36" spans="1:147" x14ac:dyDescent="0.2">
      <c r="A36" s="27"/>
      <c r="B36" s="32" t="str">
        <f t="shared" si="28"/>
        <v/>
      </c>
      <c r="C36" s="18"/>
      <c r="D36" s="13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6"/>
      <c r="DM36" s="100" t="str">
        <f t="shared" si="0"/>
        <v/>
      </c>
      <c r="DN36" s="85" t="str">
        <f t="shared" si="1"/>
        <v/>
      </c>
      <c r="DO36" s="85" t="str">
        <f t="shared" si="2"/>
        <v/>
      </c>
      <c r="DP36" s="85" t="str">
        <f t="shared" si="3"/>
        <v/>
      </c>
      <c r="DQ36" s="85" t="str">
        <f t="shared" si="4"/>
        <v/>
      </c>
      <c r="DR36" s="85" t="str">
        <f t="shared" si="5"/>
        <v/>
      </c>
      <c r="DS36" s="85" t="str">
        <f t="shared" si="6"/>
        <v/>
      </c>
      <c r="DT36" s="85" t="str">
        <f t="shared" si="7"/>
        <v/>
      </c>
      <c r="DU36" s="85" t="str">
        <f t="shared" si="8"/>
        <v/>
      </c>
      <c r="DV36" s="85" t="str">
        <f t="shared" si="9"/>
        <v/>
      </c>
      <c r="DW36" s="85" t="str">
        <f t="shared" si="10"/>
        <v/>
      </c>
      <c r="DX36" s="85" t="str">
        <f t="shared" si="11"/>
        <v/>
      </c>
      <c r="DY36" s="85" t="str">
        <f t="shared" si="12"/>
        <v/>
      </c>
      <c r="DZ36" s="101" t="str">
        <f t="shared" si="13"/>
        <v/>
      </c>
      <c r="EA36" s="35"/>
      <c r="EB36" s="100" t="str">
        <f t="shared" si="14"/>
        <v/>
      </c>
      <c r="EC36" s="85" t="str">
        <f t="shared" si="15"/>
        <v/>
      </c>
      <c r="ED36" s="85" t="str">
        <f t="shared" si="16"/>
        <v/>
      </c>
      <c r="EE36" s="85" t="str">
        <f t="shared" si="17"/>
        <v/>
      </c>
      <c r="EF36" s="85" t="str">
        <f t="shared" si="18"/>
        <v/>
      </c>
      <c r="EG36" s="85" t="str">
        <f t="shared" si="19"/>
        <v/>
      </c>
      <c r="EH36" s="85" t="str">
        <f t="shared" si="20"/>
        <v/>
      </c>
      <c r="EI36" s="85" t="str">
        <f t="shared" si="21"/>
        <v/>
      </c>
      <c r="EJ36" s="85" t="str">
        <f t="shared" si="22"/>
        <v/>
      </c>
      <c r="EK36" s="85" t="str">
        <f t="shared" si="23"/>
        <v/>
      </c>
      <c r="EL36" s="85" t="str">
        <f t="shared" si="24"/>
        <v/>
      </c>
      <c r="EM36" s="85" t="str">
        <f t="shared" si="25"/>
        <v/>
      </c>
      <c r="EN36" s="85" t="str">
        <f t="shared" si="26"/>
        <v/>
      </c>
      <c r="EO36" s="101" t="str">
        <f t="shared" si="27"/>
        <v/>
      </c>
      <c r="EQ36" s="10"/>
    </row>
    <row r="37" spans="1:147" x14ac:dyDescent="0.2">
      <c r="A37" s="27"/>
      <c r="B37" s="32" t="str">
        <f t="shared" si="28"/>
        <v/>
      </c>
      <c r="C37" s="18"/>
      <c r="D37" s="13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6"/>
      <c r="DM37" s="100" t="str">
        <f t="shared" si="0"/>
        <v/>
      </c>
      <c r="DN37" s="85" t="str">
        <f t="shared" si="1"/>
        <v/>
      </c>
      <c r="DO37" s="85" t="str">
        <f t="shared" si="2"/>
        <v/>
      </c>
      <c r="DP37" s="85" t="str">
        <f t="shared" si="3"/>
        <v/>
      </c>
      <c r="DQ37" s="85" t="str">
        <f t="shared" si="4"/>
        <v/>
      </c>
      <c r="DR37" s="85" t="str">
        <f t="shared" si="5"/>
        <v/>
      </c>
      <c r="DS37" s="85" t="str">
        <f t="shared" si="6"/>
        <v/>
      </c>
      <c r="DT37" s="85" t="str">
        <f t="shared" si="7"/>
        <v/>
      </c>
      <c r="DU37" s="85" t="str">
        <f t="shared" si="8"/>
        <v/>
      </c>
      <c r="DV37" s="85" t="str">
        <f t="shared" si="9"/>
        <v/>
      </c>
      <c r="DW37" s="85" t="str">
        <f t="shared" si="10"/>
        <v/>
      </c>
      <c r="DX37" s="85" t="str">
        <f t="shared" si="11"/>
        <v/>
      </c>
      <c r="DY37" s="85" t="str">
        <f t="shared" si="12"/>
        <v/>
      </c>
      <c r="DZ37" s="101" t="str">
        <f t="shared" si="13"/>
        <v/>
      </c>
      <c r="EA37" s="35"/>
      <c r="EB37" s="100" t="str">
        <f t="shared" si="14"/>
        <v/>
      </c>
      <c r="EC37" s="85" t="str">
        <f t="shared" si="15"/>
        <v/>
      </c>
      <c r="ED37" s="85" t="str">
        <f t="shared" si="16"/>
        <v/>
      </c>
      <c r="EE37" s="85" t="str">
        <f t="shared" si="17"/>
        <v/>
      </c>
      <c r="EF37" s="85" t="str">
        <f t="shared" si="18"/>
        <v/>
      </c>
      <c r="EG37" s="85" t="str">
        <f t="shared" si="19"/>
        <v/>
      </c>
      <c r="EH37" s="85" t="str">
        <f t="shared" si="20"/>
        <v/>
      </c>
      <c r="EI37" s="85" t="str">
        <f t="shared" si="21"/>
        <v/>
      </c>
      <c r="EJ37" s="85" t="str">
        <f t="shared" si="22"/>
        <v/>
      </c>
      <c r="EK37" s="85" t="str">
        <f t="shared" si="23"/>
        <v/>
      </c>
      <c r="EL37" s="85" t="str">
        <f t="shared" si="24"/>
        <v/>
      </c>
      <c r="EM37" s="85" t="str">
        <f t="shared" si="25"/>
        <v/>
      </c>
      <c r="EN37" s="85" t="str">
        <f t="shared" si="26"/>
        <v/>
      </c>
      <c r="EO37" s="101" t="str">
        <f t="shared" si="27"/>
        <v/>
      </c>
      <c r="EQ37" s="10"/>
    </row>
    <row r="38" spans="1:147" x14ac:dyDescent="0.2">
      <c r="A38" s="27"/>
      <c r="B38" s="32" t="str">
        <f t="shared" si="28"/>
        <v/>
      </c>
      <c r="C38" s="18"/>
      <c r="D38" s="13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6"/>
      <c r="DM38" s="100" t="str">
        <f t="shared" si="0"/>
        <v/>
      </c>
      <c r="DN38" s="85" t="str">
        <f t="shared" si="1"/>
        <v/>
      </c>
      <c r="DO38" s="85" t="str">
        <f t="shared" si="2"/>
        <v/>
      </c>
      <c r="DP38" s="85" t="str">
        <f t="shared" si="3"/>
        <v/>
      </c>
      <c r="DQ38" s="85" t="str">
        <f t="shared" si="4"/>
        <v/>
      </c>
      <c r="DR38" s="85" t="str">
        <f t="shared" si="5"/>
        <v/>
      </c>
      <c r="DS38" s="85" t="str">
        <f t="shared" si="6"/>
        <v/>
      </c>
      <c r="DT38" s="85" t="str">
        <f t="shared" si="7"/>
        <v/>
      </c>
      <c r="DU38" s="85" t="str">
        <f t="shared" si="8"/>
        <v/>
      </c>
      <c r="DV38" s="85" t="str">
        <f t="shared" si="9"/>
        <v/>
      </c>
      <c r="DW38" s="85" t="str">
        <f t="shared" si="10"/>
        <v/>
      </c>
      <c r="DX38" s="85" t="str">
        <f t="shared" si="11"/>
        <v/>
      </c>
      <c r="DY38" s="85" t="str">
        <f t="shared" si="12"/>
        <v/>
      </c>
      <c r="DZ38" s="101" t="str">
        <f t="shared" si="13"/>
        <v/>
      </c>
      <c r="EA38" s="35"/>
      <c r="EB38" s="100" t="str">
        <f t="shared" si="14"/>
        <v/>
      </c>
      <c r="EC38" s="85" t="str">
        <f t="shared" si="15"/>
        <v/>
      </c>
      <c r="ED38" s="85" t="str">
        <f t="shared" si="16"/>
        <v/>
      </c>
      <c r="EE38" s="85" t="str">
        <f t="shared" si="17"/>
        <v/>
      </c>
      <c r="EF38" s="85" t="str">
        <f t="shared" si="18"/>
        <v/>
      </c>
      <c r="EG38" s="85" t="str">
        <f t="shared" si="19"/>
        <v/>
      </c>
      <c r="EH38" s="85" t="str">
        <f t="shared" si="20"/>
        <v/>
      </c>
      <c r="EI38" s="85" t="str">
        <f t="shared" si="21"/>
        <v/>
      </c>
      <c r="EJ38" s="85" t="str">
        <f t="shared" si="22"/>
        <v/>
      </c>
      <c r="EK38" s="85" t="str">
        <f t="shared" si="23"/>
        <v/>
      </c>
      <c r="EL38" s="85" t="str">
        <f t="shared" si="24"/>
        <v/>
      </c>
      <c r="EM38" s="85" t="str">
        <f t="shared" si="25"/>
        <v/>
      </c>
      <c r="EN38" s="85" t="str">
        <f t="shared" si="26"/>
        <v/>
      </c>
      <c r="EO38" s="101" t="str">
        <f t="shared" si="27"/>
        <v/>
      </c>
      <c r="EQ38" s="10"/>
    </row>
    <row r="39" spans="1:147" x14ac:dyDescent="0.2">
      <c r="A39" s="27"/>
      <c r="B39" s="32" t="str">
        <f t="shared" si="28"/>
        <v/>
      </c>
      <c r="C39" s="18"/>
      <c r="D39" s="13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6"/>
      <c r="DM39" s="100" t="str">
        <f t="shared" si="0"/>
        <v/>
      </c>
      <c r="DN39" s="85" t="str">
        <f t="shared" si="1"/>
        <v/>
      </c>
      <c r="DO39" s="85" t="str">
        <f t="shared" si="2"/>
        <v/>
      </c>
      <c r="DP39" s="85" t="str">
        <f t="shared" si="3"/>
        <v/>
      </c>
      <c r="DQ39" s="85" t="str">
        <f t="shared" si="4"/>
        <v/>
      </c>
      <c r="DR39" s="85" t="str">
        <f t="shared" si="5"/>
        <v/>
      </c>
      <c r="DS39" s="85" t="str">
        <f t="shared" si="6"/>
        <v/>
      </c>
      <c r="DT39" s="85" t="str">
        <f t="shared" si="7"/>
        <v/>
      </c>
      <c r="DU39" s="85" t="str">
        <f t="shared" si="8"/>
        <v/>
      </c>
      <c r="DV39" s="85" t="str">
        <f t="shared" si="9"/>
        <v/>
      </c>
      <c r="DW39" s="85" t="str">
        <f t="shared" si="10"/>
        <v/>
      </c>
      <c r="DX39" s="85" t="str">
        <f t="shared" si="11"/>
        <v/>
      </c>
      <c r="DY39" s="85" t="str">
        <f t="shared" si="12"/>
        <v/>
      </c>
      <c r="DZ39" s="101" t="str">
        <f t="shared" si="13"/>
        <v/>
      </c>
      <c r="EA39" s="35"/>
      <c r="EB39" s="100" t="str">
        <f t="shared" si="14"/>
        <v/>
      </c>
      <c r="EC39" s="85" t="str">
        <f t="shared" si="15"/>
        <v/>
      </c>
      <c r="ED39" s="85" t="str">
        <f t="shared" si="16"/>
        <v/>
      </c>
      <c r="EE39" s="85" t="str">
        <f t="shared" si="17"/>
        <v/>
      </c>
      <c r="EF39" s="85" t="str">
        <f t="shared" si="18"/>
        <v/>
      </c>
      <c r="EG39" s="85" t="str">
        <f t="shared" si="19"/>
        <v/>
      </c>
      <c r="EH39" s="85" t="str">
        <f t="shared" si="20"/>
        <v/>
      </c>
      <c r="EI39" s="85" t="str">
        <f t="shared" si="21"/>
        <v/>
      </c>
      <c r="EJ39" s="85" t="str">
        <f t="shared" si="22"/>
        <v/>
      </c>
      <c r="EK39" s="85" t="str">
        <f t="shared" si="23"/>
        <v/>
      </c>
      <c r="EL39" s="85" t="str">
        <f t="shared" si="24"/>
        <v/>
      </c>
      <c r="EM39" s="85" t="str">
        <f t="shared" si="25"/>
        <v/>
      </c>
      <c r="EN39" s="85" t="str">
        <f t="shared" si="26"/>
        <v/>
      </c>
      <c r="EO39" s="101" t="str">
        <f t="shared" si="27"/>
        <v/>
      </c>
      <c r="EQ39" s="10"/>
    </row>
    <row r="40" spans="1:147" x14ac:dyDescent="0.2">
      <c r="A40" s="27"/>
      <c r="B40" s="32" t="str">
        <f t="shared" si="28"/>
        <v/>
      </c>
      <c r="C40" s="18"/>
      <c r="D40" s="13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6"/>
      <c r="DM40" s="100" t="str">
        <f t="shared" si="0"/>
        <v/>
      </c>
      <c r="DN40" s="85" t="str">
        <f t="shared" si="1"/>
        <v/>
      </c>
      <c r="DO40" s="85" t="str">
        <f t="shared" si="2"/>
        <v/>
      </c>
      <c r="DP40" s="85" t="str">
        <f t="shared" si="3"/>
        <v/>
      </c>
      <c r="DQ40" s="85" t="str">
        <f t="shared" si="4"/>
        <v/>
      </c>
      <c r="DR40" s="85" t="str">
        <f t="shared" si="5"/>
        <v/>
      </c>
      <c r="DS40" s="85" t="str">
        <f t="shared" si="6"/>
        <v/>
      </c>
      <c r="DT40" s="85" t="str">
        <f t="shared" si="7"/>
        <v/>
      </c>
      <c r="DU40" s="85" t="str">
        <f t="shared" si="8"/>
        <v/>
      </c>
      <c r="DV40" s="85" t="str">
        <f t="shared" si="9"/>
        <v/>
      </c>
      <c r="DW40" s="85" t="str">
        <f t="shared" si="10"/>
        <v/>
      </c>
      <c r="DX40" s="85" t="str">
        <f t="shared" si="11"/>
        <v/>
      </c>
      <c r="DY40" s="85" t="str">
        <f t="shared" si="12"/>
        <v/>
      </c>
      <c r="DZ40" s="101" t="str">
        <f t="shared" si="13"/>
        <v/>
      </c>
      <c r="EA40" s="35"/>
      <c r="EB40" s="100" t="str">
        <f t="shared" si="14"/>
        <v/>
      </c>
      <c r="EC40" s="85" t="str">
        <f t="shared" si="15"/>
        <v/>
      </c>
      <c r="ED40" s="85" t="str">
        <f t="shared" si="16"/>
        <v/>
      </c>
      <c r="EE40" s="85" t="str">
        <f t="shared" si="17"/>
        <v/>
      </c>
      <c r="EF40" s="85" t="str">
        <f t="shared" si="18"/>
        <v/>
      </c>
      <c r="EG40" s="85" t="str">
        <f t="shared" si="19"/>
        <v/>
      </c>
      <c r="EH40" s="85" t="str">
        <f t="shared" si="20"/>
        <v/>
      </c>
      <c r="EI40" s="85" t="str">
        <f t="shared" si="21"/>
        <v/>
      </c>
      <c r="EJ40" s="85" t="str">
        <f t="shared" si="22"/>
        <v/>
      </c>
      <c r="EK40" s="85" t="str">
        <f t="shared" si="23"/>
        <v/>
      </c>
      <c r="EL40" s="85" t="str">
        <f t="shared" si="24"/>
        <v/>
      </c>
      <c r="EM40" s="85" t="str">
        <f t="shared" si="25"/>
        <v/>
      </c>
      <c r="EN40" s="85" t="str">
        <f t="shared" si="26"/>
        <v/>
      </c>
      <c r="EO40" s="101" t="str">
        <f t="shared" si="27"/>
        <v/>
      </c>
      <c r="EQ40" s="10"/>
    </row>
    <row r="41" spans="1:147" x14ac:dyDescent="0.2">
      <c r="A41" s="27"/>
      <c r="B41" s="32" t="str">
        <f t="shared" si="28"/>
        <v/>
      </c>
      <c r="C41" s="18"/>
      <c r="D41" s="13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6"/>
      <c r="DM41" s="100" t="str">
        <f t="shared" si="0"/>
        <v/>
      </c>
      <c r="DN41" s="85" t="str">
        <f t="shared" si="1"/>
        <v/>
      </c>
      <c r="DO41" s="85" t="str">
        <f t="shared" si="2"/>
        <v/>
      </c>
      <c r="DP41" s="85" t="str">
        <f t="shared" si="3"/>
        <v/>
      </c>
      <c r="DQ41" s="85" t="str">
        <f t="shared" si="4"/>
        <v/>
      </c>
      <c r="DR41" s="85" t="str">
        <f t="shared" si="5"/>
        <v/>
      </c>
      <c r="DS41" s="85" t="str">
        <f t="shared" si="6"/>
        <v/>
      </c>
      <c r="DT41" s="85" t="str">
        <f t="shared" si="7"/>
        <v/>
      </c>
      <c r="DU41" s="85" t="str">
        <f t="shared" si="8"/>
        <v/>
      </c>
      <c r="DV41" s="85" t="str">
        <f t="shared" si="9"/>
        <v/>
      </c>
      <c r="DW41" s="85" t="str">
        <f t="shared" si="10"/>
        <v/>
      </c>
      <c r="DX41" s="85" t="str">
        <f t="shared" si="11"/>
        <v/>
      </c>
      <c r="DY41" s="85" t="str">
        <f t="shared" si="12"/>
        <v/>
      </c>
      <c r="DZ41" s="101" t="str">
        <f t="shared" si="13"/>
        <v/>
      </c>
      <c r="EA41" s="35"/>
      <c r="EB41" s="100" t="str">
        <f t="shared" si="14"/>
        <v/>
      </c>
      <c r="EC41" s="85" t="str">
        <f t="shared" si="15"/>
        <v/>
      </c>
      <c r="ED41" s="85" t="str">
        <f t="shared" si="16"/>
        <v/>
      </c>
      <c r="EE41" s="85" t="str">
        <f t="shared" si="17"/>
        <v/>
      </c>
      <c r="EF41" s="85" t="str">
        <f t="shared" si="18"/>
        <v/>
      </c>
      <c r="EG41" s="85" t="str">
        <f t="shared" si="19"/>
        <v/>
      </c>
      <c r="EH41" s="85" t="str">
        <f t="shared" si="20"/>
        <v/>
      </c>
      <c r="EI41" s="85" t="str">
        <f t="shared" si="21"/>
        <v/>
      </c>
      <c r="EJ41" s="85" t="str">
        <f t="shared" si="22"/>
        <v/>
      </c>
      <c r="EK41" s="85" t="str">
        <f t="shared" si="23"/>
        <v/>
      </c>
      <c r="EL41" s="85" t="str">
        <f t="shared" si="24"/>
        <v/>
      </c>
      <c r="EM41" s="85" t="str">
        <f t="shared" si="25"/>
        <v/>
      </c>
      <c r="EN41" s="85" t="str">
        <f t="shared" si="26"/>
        <v/>
      </c>
      <c r="EO41" s="101" t="str">
        <f t="shared" si="27"/>
        <v/>
      </c>
      <c r="EQ41" s="10"/>
    </row>
    <row r="42" spans="1:147" x14ac:dyDescent="0.2">
      <c r="A42" s="27"/>
      <c r="B42" s="32" t="str">
        <f t="shared" si="28"/>
        <v/>
      </c>
      <c r="C42" s="18"/>
      <c r="D42" s="13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6"/>
      <c r="DM42" s="100" t="str">
        <f t="shared" si="0"/>
        <v/>
      </c>
      <c r="DN42" s="85" t="str">
        <f t="shared" si="1"/>
        <v/>
      </c>
      <c r="DO42" s="85" t="str">
        <f t="shared" si="2"/>
        <v/>
      </c>
      <c r="DP42" s="85" t="str">
        <f t="shared" si="3"/>
        <v/>
      </c>
      <c r="DQ42" s="85" t="str">
        <f t="shared" si="4"/>
        <v/>
      </c>
      <c r="DR42" s="85" t="str">
        <f t="shared" si="5"/>
        <v/>
      </c>
      <c r="DS42" s="85" t="str">
        <f t="shared" si="6"/>
        <v/>
      </c>
      <c r="DT42" s="85" t="str">
        <f t="shared" si="7"/>
        <v/>
      </c>
      <c r="DU42" s="85" t="str">
        <f t="shared" si="8"/>
        <v/>
      </c>
      <c r="DV42" s="85" t="str">
        <f t="shared" si="9"/>
        <v/>
      </c>
      <c r="DW42" s="85" t="str">
        <f t="shared" si="10"/>
        <v/>
      </c>
      <c r="DX42" s="85" t="str">
        <f t="shared" si="11"/>
        <v/>
      </c>
      <c r="DY42" s="85" t="str">
        <f t="shared" si="12"/>
        <v/>
      </c>
      <c r="DZ42" s="101" t="str">
        <f t="shared" si="13"/>
        <v/>
      </c>
      <c r="EA42" s="35"/>
      <c r="EB42" s="100" t="str">
        <f t="shared" si="14"/>
        <v/>
      </c>
      <c r="EC42" s="85" t="str">
        <f t="shared" si="15"/>
        <v/>
      </c>
      <c r="ED42" s="85" t="str">
        <f t="shared" si="16"/>
        <v/>
      </c>
      <c r="EE42" s="85" t="str">
        <f t="shared" si="17"/>
        <v/>
      </c>
      <c r="EF42" s="85" t="str">
        <f t="shared" si="18"/>
        <v/>
      </c>
      <c r="EG42" s="85" t="str">
        <f t="shared" si="19"/>
        <v/>
      </c>
      <c r="EH42" s="85" t="str">
        <f t="shared" si="20"/>
        <v/>
      </c>
      <c r="EI42" s="85" t="str">
        <f t="shared" si="21"/>
        <v/>
      </c>
      <c r="EJ42" s="85" t="str">
        <f t="shared" si="22"/>
        <v/>
      </c>
      <c r="EK42" s="85" t="str">
        <f t="shared" si="23"/>
        <v/>
      </c>
      <c r="EL42" s="85" t="str">
        <f t="shared" si="24"/>
        <v/>
      </c>
      <c r="EM42" s="85" t="str">
        <f t="shared" si="25"/>
        <v/>
      </c>
      <c r="EN42" s="85" t="str">
        <f t="shared" si="26"/>
        <v/>
      </c>
      <c r="EO42" s="101" t="str">
        <f t="shared" si="27"/>
        <v/>
      </c>
      <c r="EQ42" s="10"/>
    </row>
    <row r="43" spans="1:147" x14ac:dyDescent="0.2">
      <c r="A43" s="27"/>
      <c r="B43" s="32" t="str">
        <f t="shared" si="28"/>
        <v/>
      </c>
      <c r="C43" s="18"/>
      <c r="D43" s="13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6"/>
      <c r="DM43" s="100" t="str">
        <f t="shared" si="0"/>
        <v/>
      </c>
      <c r="DN43" s="85" t="str">
        <f t="shared" si="1"/>
        <v/>
      </c>
      <c r="DO43" s="85" t="str">
        <f t="shared" si="2"/>
        <v/>
      </c>
      <c r="DP43" s="85" t="str">
        <f t="shared" si="3"/>
        <v/>
      </c>
      <c r="DQ43" s="85" t="str">
        <f t="shared" si="4"/>
        <v/>
      </c>
      <c r="DR43" s="85" t="str">
        <f t="shared" si="5"/>
        <v/>
      </c>
      <c r="DS43" s="85" t="str">
        <f t="shared" si="6"/>
        <v/>
      </c>
      <c r="DT43" s="85" t="str">
        <f t="shared" si="7"/>
        <v/>
      </c>
      <c r="DU43" s="85" t="str">
        <f t="shared" si="8"/>
        <v/>
      </c>
      <c r="DV43" s="85" t="str">
        <f t="shared" si="9"/>
        <v/>
      </c>
      <c r="DW43" s="85" t="str">
        <f t="shared" si="10"/>
        <v/>
      </c>
      <c r="DX43" s="85" t="str">
        <f t="shared" si="11"/>
        <v/>
      </c>
      <c r="DY43" s="85" t="str">
        <f t="shared" si="12"/>
        <v/>
      </c>
      <c r="DZ43" s="101" t="str">
        <f t="shared" si="13"/>
        <v/>
      </c>
      <c r="EA43" s="35"/>
      <c r="EB43" s="100" t="str">
        <f t="shared" si="14"/>
        <v/>
      </c>
      <c r="EC43" s="85" t="str">
        <f t="shared" si="15"/>
        <v/>
      </c>
      <c r="ED43" s="85" t="str">
        <f t="shared" si="16"/>
        <v/>
      </c>
      <c r="EE43" s="85" t="str">
        <f t="shared" si="17"/>
        <v/>
      </c>
      <c r="EF43" s="85" t="str">
        <f t="shared" si="18"/>
        <v/>
      </c>
      <c r="EG43" s="85" t="str">
        <f t="shared" si="19"/>
        <v/>
      </c>
      <c r="EH43" s="85" t="str">
        <f t="shared" si="20"/>
        <v/>
      </c>
      <c r="EI43" s="85" t="str">
        <f t="shared" si="21"/>
        <v/>
      </c>
      <c r="EJ43" s="85" t="str">
        <f t="shared" si="22"/>
        <v/>
      </c>
      <c r="EK43" s="85" t="str">
        <f t="shared" si="23"/>
        <v/>
      </c>
      <c r="EL43" s="85" t="str">
        <f t="shared" si="24"/>
        <v/>
      </c>
      <c r="EM43" s="85" t="str">
        <f t="shared" si="25"/>
        <v/>
      </c>
      <c r="EN43" s="85" t="str">
        <f t="shared" si="26"/>
        <v/>
      </c>
      <c r="EO43" s="101" t="str">
        <f t="shared" si="27"/>
        <v/>
      </c>
      <c r="EQ43" s="10"/>
    </row>
    <row r="44" spans="1:147" x14ac:dyDescent="0.2">
      <c r="A44" s="27"/>
      <c r="B44" s="32" t="str">
        <f t="shared" si="28"/>
        <v/>
      </c>
      <c r="C44" s="18"/>
      <c r="D44" s="13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6"/>
      <c r="DM44" s="100" t="str">
        <f t="shared" si="0"/>
        <v/>
      </c>
      <c r="DN44" s="85" t="str">
        <f t="shared" si="1"/>
        <v/>
      </c>
      <c r="DO44" s="85" t="str">
        <f t="shared" si="2"/>
        <v/>
      </c>
      <c r="DP44" s="85" t="str">
        <f t="shared" si="3"/>
        <v/>
      </c>
      <c r="DQ44" s="85" t="str">
        <f t="shared" si="4"/>
        <v/>
      </c>
      <c r="DR44" s="85" t="str">
        <f t="shared" si="5"/>
        <v/>
      </c>
      <c r="DS44" s="85" t="str">
        <f t="shared" si="6"/>
        <v/>
      </c>
      <c r="DT44" s="85" t="str">
        <f t="shared" si="7"/>
        <v/>
      </c>
      <c r="DU44" s="85" t="str">
        <f t="shared" si="8"/>
        <v/>
      </c>
      <c r="DV44" s="85" t="str">
        <f t="shared" si="9"/>
        <v/>
      </c>
      <c r="DW44" s="85" t="str">
        <f t="shared" si="10"/>
        <v/>
      </c>
      <c r="DX44" s="85" t="str">
        <f t="shared" si="11"/>
        <v/>
      </c>
      <c r="DY44" s="85" t="str">
        <f t="shared" si="12"/>
        <v/>
      </c>
      <c r="DZ44" s="101" t="str">
        <f t="shared" si="13"/>
        <v/>
      </c>
      <c r="EA44" s="35"/>
      <c r="EB44" s="100" t="str">
        <f t="shared" si="14"/>
        <v/>
      </c>
      <c r="EC44" s="85" t="str">
        <f t="shared" si="15"/>
        <v/>
      </c>
      <c r="ED44" s="85" t="str">
        <f t="shared" si="16"/>
        <v/>
      </c>
      <c r="EE44" s="85" t="str">
        <f t="shared" si="17"/>
        <v/>
      </c>
      <c r="EF44" s="85" t="str">
        <f t="shared" si="18"/>
        <v/>
      </c>
      <c r="EG44" s="85" t="str">
        <f t="shared" si="19"/>
        <v/>
      </c>
      <c r="EH44" s="85" t="str">
        <f t="shared" si="20"/>
        <v/>
      </c>
      <c r="EI44" s="85" t="str">
        <f t="shared" si="21"/>
        <v/>
      </c>
      <c r="EJ44" s="85" t="str">
        <f t="shared" si="22"/>
        <v/>
      </c>
      <c r="EK44" s="85" t="str">
        <f t="shared" si="23"/>
        <v/>
      </c>
      <c r="EL44" s="85" t="str">
        <f t="shared" si="24"/>
        <v/>
      </c>
      <c r="EM44" s="85" t="str">
        <f t="shared" si="25"/>
        <v/>
      </c>
      <c r="EN44" s="85" t="str">
        <f t="shared" si="26"/>
        <v/>
      </c>
      <c r="EO44" s="101" t="str">
        <f t="shared" si="27"/>
        <v/>
      </c>
      <c r="EQ44" s="10"/>
    </row>
    <row r="45" spans="1:147" x14ac:dyDescent="0.2">
      <c r="A45" s="27"/>
      <c r="B45" s="32" t="str">
        <f t="shared" si="28"/>
        <v/>
      </c>
      <c r="C45" s="18"/>
      <c r="D45" s="13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6"/>
      <c r="DM45" s="100" t="str">
        <f t="shared" si="0"/>
        <v/>
      </c>
      <c r="DN45" s="85" t="str">
        <f t="shared" si="1"/>
        <v/>
      </c>
      <c r="DO45" s="85" t="str">
        <f t="shared" si="2"/>
        <v/>
      </c>
      <c r="DP45" s="85" t="str">
        <f t="shared" si="3"/>
        <v/>
      </c>
      <c r="DQ45" s="85" t="str">
        <f t="shared" si="4"/>
        <v/>
      </c>
      <c r="DR45" s="85" t="str">
        <f t="shared" si="5"/>
        <v/>
      </c>
      <c r="DS45" s="85" t="str">
        <f t="shared" si="6"/>
        <v/>
      </c>
      <c r="DT45" s="85" t="str">
        <f t="shared" si="7"/>
        <v/>
      </c>
      <c r="DU45" s="85" t="str">
        <f t="shared" si="8"/>
        <v/>
      </c>
      <c r="DV45" s="85" t="str">
        <f t="shared" si="9"/>
        <v/>
      </c>
      <c r="DW45" s="85" t="str">
        <f t="shared" si="10"/>
        <v/>
      </c>
      <c r="DX45" s="85" t="str">
        <f t="shared" si="11"/>
        <v/>
      </c>
      <c r="DY45" s="85" t="str">
        <f t="shared" si="12"/>
        <v/>
      </c>
      <c r="DZ45" s="101" t="str">
        <f t="shared" si="13"/>
        <v/>
      </c>
      <c r="EA45" s="35"/>
      <c r="EB45" s="100" t="str">
        <f t="shared" si="14"/>
        <v/>
      </c>
      <c r="EC45" s="85" t="str">
        <f t="shared" si="15"/>
        <v/>
      </c>
      <c r="ED45" s="85" t="str">
        <f t="shared" si="16"/>
        <v/>
      </c>
      <c r="EE45" s="85" t="str">
        <f t="shared" si="17"/>
        <v/>
      </c>
      <c r="EF45" s="85" t="str">
        <f t="shared" si="18"/>
        <v/>
      </c>
      <c r="EG45" s="85" t="str">
        <f t="shared" si="19"/>
        <v/>
      </c>
      <c r="EH45" s="85" t="str">
        <f t="shared" si="20"/>
        <v/>
      </c>
      <c r="EI45" s="85" t="str">
        <f t="shared" si="21"/>
        <v/>
      </c>
      <c r="EJ45" s="85" t="str">
        <f t="shared" si="22"/>
        <v/>
      </c>
      <c r="EK45" s="85" t="str">
        <f t="shared" si="23"/>
        <v/>
      </c>
      <c r="EL45" s="85" t="str">
        <f t="shared" si="24"/>
        <v/>
      </c>
      <c r="EM45" s="85" t="str">
        <f t="shared" si="25"/>
        <v/>
      </c>
      <c r="EN45" s="85" t="str">
        <f t="shared" si="26"/>
        <v/>
      </c>
      <c r="EO45" s="101" t="str">
        <f t="shared" si="27"/>
        <v/>
      </c>
      <c r="EQ45" s="10"/>
    </row>
    <row r="46" spans="1:147" x14ac:dyDescent="0.2">
      <c r="A46" s="27"/>
      <c r="B46" s="32" t="str">
        <f t="shared" si="28"/>
        <v/>
      </c>
      <c r="C46" s="18"/>
      <c r="D46" s="13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6"/>
      <c r="DM46" s="100" t="str">
        <f t="shared" si="0"/>
        <v/>
      </c>
      <c r="DN46" s="85" t="str">
        <f t="shared" si="1"/>
        <v/>
      </c>
      <c r="DO46" s="85" t="str">
        <f t="shared" si="2"/>
        <v/>
      </c>
      <c r="DP46" s="85" t="str">
        <f t="shared" si="3"/>
        <v/>
      </c>
      <c r="DQ46" s="85" t="str">
        <f t="shared" si="4"/>
        <v/>
      </c>
      <c r="DR46" s="85" t="str">
        <f t="shared" si="5"/>
        <v/>
      </c>
      <c r="DS46" s="85" t="str">
        <f t="shared" si="6"/>
        <v/>
      </c>
      <c r="DT46" s="85" t="str">
        <f t="shared" si="7"/>
        <v/>
      </c>
      <c r="DU46" s="85" t="str">
        <f t="shared" si="8"/>
        <v/>
      </c>
      <c r="DV46" s="85" t="str">
        <f t="shared" si="9"/>
        <v/>
      </c>
      <c r="DW46" s="85" t="str">
        <f t="shared" si="10"/>
        <v/>
      </c>
      <c r="DX46" s="85" t="str">
        <f t="shared" si="11"/>
        <v/>
      </c>
      <c r="DY46" s="85" t="str">
        <f t="shared" si="12"/>
        <v/>
      </c>
      <c r="DZ46" s="101" t="str">
        <f t="shared" si="13"/>
        <v/>
      </c>
      <c r="EA46" s="35"/>
      <c r="EB46" s="100" t="str">
        <f t="shared" si="14"/>
        <v/>
      </c>
      <c r="EC46" s="85" t="str">
        <f t="shared" si="15"/>
        <v/>
      </c>
      <c r="ED46" s="85" t="str">
        <f t="shared" si="16"/>
        <v/>
      </c>
      <c r="EE46" s="85" t="str">
        <f t="shared" si="17"/>
        <v/>
      </c>
      <c r="EF46" s="85" t="str">
        <f t="shared" si="18"/>
        <v/>
      </c>
      <c r="EG46" s="85" t="str">
        <f t="shared" si="19"/>
        <v/>
      </c>
      <c r="EH46" s="85" t="str">
        <f t="shared" si="20"/>
        <v/>
      </c>
      <c r="EI46" s="85" t="str">
        <f t="shared" si="21"/>
        <v/>
      </c>
      <c r="EJ46" s="85" t="str">
        <f t="shared" si="22"/>
        <v/>
      </c>
      <c r="EK46" s="85" t="str">
        <f t="shared" si="23"/>
        <v/>
      </c>
      <c r="EL46" s="85" t="str">
        <f t="shared" si="24"/>
        <v/>
      </c>
      <c r="EM46" s="85" t="str">
        <f t="shared" si="25"/>
        <v/>
      </c>
      <c r="EN46" s="85" t="str">
        <f t="shared" si="26"/>
        <v/>
      </c>
      <c r="EO46" s="101" t="str">
        <f t="shared" si="27"/>
        <v/>
      </c>
      <c r="EQ46" s="10"/>
    </row>
    <row r="47" spans="1:147" x14ac:dyDescent="0.2">
      <c r="A47" s="27"/>
      <c r="B47" s="32" t="str">
        <f t="shared" si="28"/>
        <v/>
      </c>
      <c r="C47" s="18"/>
      <c r="D47" s="13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6"/>
      <c r="DM47" s="100" t="str">
        <f t="shared" si="0"/>
        <v/>
      </c>
      <c r="DN47" s="85" t="str">
        <f t="shared" si="1"/>
        <v/>
      </c>
      <c r="DO47" s="85" t="str">
        <f t="shared" si="2"/>
        <v/>
      </c>
      <c r="DP47" s="85" t="str">
        <f t="shared" si="3"/>
        <v/>
      </c>
      <c r="DQ47" s="85" t="str">
        <f t="shared" si="4"/>
        <v/>
      </c>
      <c r="DR47" s="85" t="str">
        <f t="shared" si="5"/>
        <v/>
      </c>
      <c r="DS47" s="85" t="str">
        <f t="shared" si="6"/>
        <v/>
      </c>
      <c r="DT47" s="85" t="str">
        <f t="shared" si="7"/>
        <v/>
      </c>
      <c r="DU47" s="85" t="str">
        <f t="shared" si="8"/>
        <v/>
      </c>
      <c r="DV47" s="85" t="str">
        <f t="shared" si="9"/>
        <v/>
      </c>
      <c r="DW47" s="85" t="str">
        <f t="shared" si="10"/>
        <v/>
      </c>
      <c r="DX47" s="85" t="str">
        <f t="shared" si="11"/>
        <v/>
      </c>
      <c r="DY47" s="85" t="str">
        <f t="shared" si="12"/>
        <v/>
      </c>
      <c r="DZ47" s="101" t="str">
        <f t="shared" si="13"/>
        <v/>
      </c>
      <c r="EA47" s="35"/>
      <c r="EB47" s="100" t="str">
        <f t="shared" si="14"/>
        <v/>
      </c>
      <c r="EC47" s="85" t="str">
        <f t="shared" si="15"/>
        <v/>
      </c>
      <c r="ED47" s="85" t="str">
        <f t="shared" si="16"/>
        <v/>
      </c>
      <c r="EE47" s="85" t="str">
        <f t="shared" si="17"/>
        <v/>
      </c>
      <c r="EF47" s="85" t="str">
        <f t="shared" si="18"/>
        <v/>
      </c>
      <c r="EG47" s="85" t="str">
        <f t="shared" si="19"/>
        <v/>
      </c>
      <c r="EH47" s="85" t="str">
        <f t="shared" si="20"/>
        <v/>
      </c>
      <c r="EI47" s="85" t="str">
        <f t="shared" si="21"/>
        <v/>
      </c>
      <c r="EJ47" s="85" t="str">
        <f t="shared" si="22"/>
        <v/>
      </c>
      <c r="EK47" s="85" t="str">
        <f t="shared" si="23"/>
        <v/>
      </c>
      <c r="EL47" s="85" t="str">
        <f t="shared" si="24"/>
        <v/>
      </c>
      <c r="EM47" s="85" t="str">
        <f t="shared" si="25"/>
        <v/>
      </c>
      <c r="EN47" s="85" t="str">
        <f t="shared" si="26"/>
        <v/>
      </c>
      <c r="EO47" s="101" t="str">
        <f t="shared" si="27"/>
        <v/>
      </c>
      <c r="EQ47" s="10"/>
    </row>
    <row r="48" spans="1:147" x14ac:dyDescent="0.2">
      <c r="A48" s="27"/>
      <c r="B48" s="32" t="str">
        <f t="shared" si="28"/>
        <v/>
      </c>
      <c r="C48" s="18"/>
      <c r="D48" s="13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6"/>
      <c r="DM48" s="100" t="str">
        <f t="shared" si="0"/>
        <v/>
      </c>
      <c r="DN48" s="85" t="str">
        <f t="shared" si="1"/>
        <v/>
      </c>
      <c r="DO48" s="85" t="str">
        <f t="shared" si="2"/>
        <v/>
      </c>
      <c r="DP48" s="85" t="str">
        <f t="shared" si="3"/>
        <v/>
      </c>
      <c r="DQ48" s="85" t="str">
        <f t="shared" si="4"/>
        <v/>
      </c>
      <c r="DR48" s="85" t="str">
        <f t="shared" si="5"/>
        <v/>
      </c>
      <c r="DS48" s="85" t="str">
        <f t="shared" si="6"/>
        <v/>
      </c>
      <c r="DT48" s="85" t="str">
        <f t="shared" si="7"/>
        <v/>
      </c>
      <c r="DU48" s="85" t="str">
        <f t="shared" si="8"/>
        <v/>
      </c>
      <c r="DV48" s="85" t="str">
        <f t="shared" si="9"/>
        <v/>
      </c>
      <c r="DW48" s="85" t="str">
        <f t="shared" si="10"/>
        <v/>
      </c>
      <c r="DX48" s="85" t="str">
        <f t="shared" si="11"/>
        <v/>
      </c>
      <c r="DY48" s="85" t="str">
        <f t="shared" si="12"/>
        <v/>
      </c>
      <c r="DZ48" s="101" t="str">
        <f t="shared" si="13"/>
        <v/>
      </c>
      <c r="EA48" s="35"/>
      <c r="EB48" s="100" t="str">
        <f t="shared" si="14"/>
        <v/>
      </c>
      <c r="EC48" s="85" t="str">
        <f t="shared" si="15"/>
        <v/>
      </c>
      <c r="ED48" s="85" t="str">
        <f t="shared" si="16"/>
        <v/>
      </c>
      <c r="EE48" s="85" t="str">
        <f t="shared" si="17"/>
        <v/>
      </c>
      <c r="EF48" s="85" t="str">
        <f t="shared" si="18"/>
        <v/>
      </c>
      <c r="EG48" s="85" t="str">
        <f t="shared" si="19"/>
        <v/>
      </c>
      <c r="EH48" s="85" t="str">
        <f t="shared" si="20"/>
        <v/>
      </c>
      <c r="EI48" s="85" t="str">
        <f t="shared" si="21"/>
        <v/>
      </c>
      <c r="EJ48" s="85" t="str">
        <f t="shared" si="22"/>
        <v/>
      </c>
      <c r="EK48" s="85" t="str">
        <f t="shared" si="23"/>
        <v/>
      </c>
      <c r="EL48" s="85" t="str">
        <f t="shared" si="24"/>
        <v/>
      </c>
      <c r="EM48" s="85" t="str">
        <f t="shared" si="25"/>
        <v/>
      </c>
      <c r="EN48" s="85" t="str">
        <f t="shared" si="26"/>
        <v/>
      </c>
      <c r="EO48" s="101" t="str">
        <f t="shared" si="27"/>
        <v/>
      </c>
      <c r="EQ48" s="10"/>
    </row>
    <row r="49" spans="1:147" x14ac:dyDescent="0.2">
      <c r="A49" s="27"/>
      <c r="B49" s="32" t="str">
        <f t="shared" si="28"/>
        <v/>
      </c>
      <c r="C49" s="18"/>
      <c r="D49" s="13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6"/>
      <c r="DM49" s="100" t="str">
        <f t="shared" si="0"/>
        <v/>
      </c>
      <c r="DN49" s="85" t="str">
        <f t="shared" si="1"/>
        <v/>
      </c>
      <c r="DO49" s="85" t="str">
        <f t="shared" si="2"/>
        <v/>
      </c>
      <c r="DP49" s="85" t="str">
        <f t="shared" si="3"/>
        <v/>
      </c>
      <c r="DQ49" s="85" t="str">
        <f t="shared" si="4"/>
        <v/>
      </c>
      <c r="DR49" s="85" t="str">
        <f t="shared" si="5"/>
        <v/>
      </c>
      <c r="DS49" s="85" t="str">
        <f t="shared" si="6"/>
        <v/>
      </c>
      <c r="DT49" s="85" t="str">
        <f t="shared" si="7"/>
        <v/>
      </c>
      <c r="DU49" s="85" t="str">
        <f t="shared" si="8"/>
        <v/>
      </c>
      <c r="DV49" s="85" t="str">
        <f t="shared" si="9"/>
        <v/>
      </c>
      <c r="DW49" s="85" t="str">
        <f t="shared" si="10"/>
        <v/>
      </c>
      <c r="DX49" s="85" t="str">
        <f t="shared" si="11"/>
        <v/>
      </c>
      <c r="DY49" s="85" t="str">
        <f t="shared" si="12"/>
        <v/>
      </c>
      <c r="DZ49" s="101" t="str">
        <f t="shared" si="13"/>
        <v/>
      </c>
      <c r="EA49" s="35"/>
      <c r="EB49" s="100" t="str">
        <f t="shared" si="14"/>
        <v/>
      </c>
      <c r="EC49" s="85" t="str">
        <f t="shared" si="15"/>
        <v/>
      </c>
      <c r="ED49" s="85" t="str">
        <f t="shared" si="16"/>
        <v/>
      </c>
      <c r="EE49" s="85" t="str">
        <f t="shared" si="17"/>
        <v/>
      </c>
      <c r="EF49" s="85" t="str">
        <f t="shared" si="18"/>
        <v/>
      </c>
      <c r="EG49" s="85" t="str">
        <f t="shared" si="19"/>
        <v/>
      </c>
      <c r="EH49" s="85" t="str">
        <f t="shared" si="20"/>
        <v/>
      </c>
      <c r="EI49" s="85" t="str">
        <f t="shared" si="21"/>
        <v/>
      </c>
      <c r="EJ49" s="85" t="str">
        <f t="shared" si="22"/>
        <v/>
      </c>
      <c r="EK49" s="85" t="str">
        <f t="shared" si="23"/>
        <v/>
      </c>
      <c r="EL49" s="85" t="str">
        <f t="shared" si="24"/>
        <v/>
      </c>
      <c r="EM49" s="85" t="str">
        <f t="shared" si="25"/>
        <v/>
      </c>
      <c r="EN49" s="85" t="str">
        <f t="shared" si="26"/>
        <v/>
      </c>
      <c r="EO49" s="101" t="str">
        <f t="shared" si="27"/>
        <v/>
      </c>
      <c r="EQ49" s="10"/>
    </row>
    <row r="50" spans="1:147" x14ac:dyDescent="0.2">
      <c r="A50" s="27"/>
      <c r="B50" s="32" t="str">
        <f t="shared" si="28"/>
        <v/>
      </c>
      <c r="C50" s="18"/>
      <c r="D50" s="1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6"/>
      <c r="DM50" s="100" t="str">
        <f t="shared" si="0"/>
        <v/>
      </c>
      <c r="DN50" s="85" t="str">
        <f t="shared" si="1"/>
        <v/>
      </c>
      <c r="DO50" s="85" t="str">
        <f t="shared" si="2"/>
        <v/>
      </c>
      <c r="DP50" s="85" t="str">
        <f t="shared" si="3"/>
        <v/>
      </c>
      <c r="DQ50" s="85" t="str">
        <f t="shared" si="4"/>
        <v/>
      </c>
      <c r="DR50" s="85" t="str">
        <f t="shared" si="5"/>
        <v/>
      </c>
      <c r="DS50" s="85" t="str">
        <f t="shared" si="6"/>
        <v/>
      </c>
      <c r="DT50" s="85" t="str">
        <f t="shared" si="7"/>
        <v/>
      </c>
      <c r="DU50" s="85" t="str">
        <f t="shared" si="8"/>
        <v/>
      </c>
      <c r="DV50" s="85" t="str">
        <f t="shared" si="9"/>
        <v/>
      </c>
      <c r="DW50" s="85" t="str">
        <f t="shared" si="10"/>
        <v/>
      </c>
      <c r="DX50" s="85" t="str">
        <f t="shared" si="11"/>
        <v/>
      </c>
      <c r="DY50" s="85" t="str">
        <f t="shared" si="12"/>
        <v/>
      </c>
      <c r="DZ50" s="101" t="str">
        <f t="shared" si="13"/>
        <v/>
      </c>
      <c r="EA50" s="35"/>
      <c r="EB50" s="100" t="str">
        <f t="shared" si="14"/>
        <v/>
      </c>
      <c r="EC50" s="85" t="str">
        <f t="shared" si="15"/>
        <v/>
      </c>
      <c r="ED50" s="85" t="str">
        <f t="shared" si="16"/>
        <v/>
      </c>
      <c r="EE50" s="85" t="str">
        <f t="shared" si="17"/>
        <v/>
      </c>
      <c r="EF50" s="85" t="str">
        <f t="shared" si="18"/>
        <v/>
      </c>
      <c r="EG50" s="85" t="str">
        <f t="shared" si="19"/>
        <v/>
      </c>
      <c r="EH50" s="85" t="str">
        <f t="shared" si="20"/>
        <v/>
      </c>
      <c r="EI50" s="85" t="str">
        <f t="shared" si="21"/>
        <v/>
      </c>
      <c r="EJ50" s="85" t="str">
        <f t="shared" si="22"/>
        <v/>
      </c>
      <c r="EK50" s="85" t="str">
        <f t="shared" si="23"/>
        <v/>
      </c>
      <c r="EL50" s="85" t="str">
        <f t="shared" si="24"/>
        <v/>
      </c>
      <c r="EM50" s="85" t="str">
        <f t="shared" si="25"/>
        <v/>
      </c>
      <c r="EN50" s="85" t="str">
        <f t="shared" si="26"/>
        <v/>
      </c>
      <c r="EO50" s="101" t="str">
        <f t="shared" si="27"/>
        <v/>
      </c>
      <c r="EQ50" s="10"/>
    </row>
    <row r="51" spans="1:147" x14ac:dyDescent="0.2">
      <c r="A51" s="27"/>
      <c r="B51" s="32" t="str">
        <f t="shared" si="28"/>
        <v/>
      </c>
      <c r="C51" s="18"/>
      <c r="D51" s="13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6"/>
      <c r="DM51" s="100" t="str">
        <f t="shared" si="0"/>
        <v/>
      </c>
      <c r="DN51" s="85" t="str">
        <f t="shared" si="1"/>
        <v/>
      </c>
      <c r="DO51" s="85" t="str">
        <f t="shared" si="2"/>
        <v/>
      </c>
      <c r="DP51" s="85" t="str">
        <f t="shared" si="3"/>
        <v/>
      </c>
      <c r="DQ51" s="85" t="str">
        <f t="shared" si="4"/>
        <v/>
      </c>
      <c r="DR51" s="85" t="str">
        <f t="shared" si="5"/>
        <v/>
      </c>
      <c r="DS51" s="85" t="str">
        <f t="shared" si="6"/>
        <v/>
      </c>
      <c r="DT51" s="85" t="str">
        <f t="shared" si="7"/>
        <v/>
      </c>
      <c r="DU51" s="85" t="str">
        <f t="shared" si="8"/>
        <v/>
      </c>
      <c r="DV51" s="85" t="str">
        <f t="shared" si="9"/>
        <v/>
      </c>
      <c r="DW51" s="85" t="str">
        <f t="shared" si="10"/>
        <v/>
      </c>
      <c r="DX51" s="85" t="str">
        <f t="shared" si="11"/>
        <v/>
      </c>
      <c r="DY51" s="85" t="str">
        <f t="shared" si="12"/>
        <v/>
      </c>
      <c r="DZ51" s="101" t="str">
        <f t="shared" si="13"/>
        <v/>
      </c>
      <c r="EA51" s="35"/>
      <c r="EB51" s="100" t="str">
        <f t="shared" si="14"/>
        <v/>
      </c>
      <c r="EC51" s="85" t="str">
        <f t="shared" si="15"/>
        <v/>
      </c>
      <c r="ED51" s="85" t="str">
        <f t="shared" si="16"/>
        <v/>
      </c>
      <c r="EE51" s="85" t="str">
        <f t="shared" si="17"/>
        <v/>
      </c>
      <c r="EF51" s="85" t="str">
        <f t="shared" si="18"/>
        <v/>
      </c>
      <c r="EG51" s="85" t="str">
        <f t="shared" si="19"/>
        <v/>
      </c>
      <c r="EH51" s="85" t="str">
        <f t="shared" si="20"/>
        <v/>
      </c>
      <c r="EI51" s="85" t="str">
        <f t="shared" si="21"/>
        <v/>
      </c>
      <c r="EJ51" s="85" t="str">
        <f t="shared" si="22"/>
        <v/>
      </c>
      <c r="EK51" s="85" t="str">
        <f t="shared" si="23"/>
        <v/>
      </c>
      <c r="EL51" s="85" t="str">
        <f t="shared" si="24"/>
        <v/>
      </c>
      <c r="EM51" s="85" t="str">
        <f t="shared" si="25"/>
        <v/>
      </c>
      <c r="EN51" s="85" t="str">
        <f t="shared" si="26"/>
        <v/>
      </c>
      <c r="EO51" s="101" t="str">
        <f t="shared" si="27"/>
        <v/>
      </c>
      <c r="EQ51" s="10"/>
    </row>
    <row r="52" spans="1:147" x14ac:dyDescent="0.2">
      <c r="A52" s="27"/>
      <c r="B52" s="32" t="str">
        <f t="shared" si="28"/>
        <v/>
      </c>
      <c r="C52" s="18"/>
      <c r="D52" s="13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6"/>
      <c r="DM52" s="100" t="str">
        <f t="shared" si="0"/>
        <v/>
      </c>
      <c r="DN52" s="85" t="str">
        <f t="shared" si="1"/>
        <v/>
      </c>
      <c r="DO52" s="85" t="str">
        <f t="shared" si="2"/>
        <v/>
      </c>
      <c r="DP52" s="85" t="str">
        <f t="shared" si="3"/>
        <v/>
      </c>
      <c r="DQ52" s="85" t="str">
        <f t="shared" si="4"/>
        <v/>
      </c>
      <c r="DR52" s="85" t="str">
        <f t="shared" si="5"/>
        <v/>
      </c>
      <c r="DS52" s="85" t="str">
        <f t="shared" si="6"/>
        <v/>
      </c>
      <c r="DT52" s="85" t="str">
        <f t="shared" si="7"/>
        <v/>
      </c>
      <c r="DU52" s="85" t="str">
        <f t="shared" si="8"/>
        <v/>
      </c>
      <c r="DV52" s="85" t="str">
        <f t="shared" si="9"/>
        <v/>
      </c>
      <c r="DW52" s="85" t="str">
        <f t="shared" si="10"/>
        <v/>
      </c>
      <c r="DX52" s="85" t="str">
        <f t="shared" si="11"/>
        <v/>
      </c>
      <c r="DY52" s="85" t="str">
        <f t="shared" si="12"/>
        <v/>
      </c>
      <c r="DZ52" s="101" t="str">
        <f t="shared" si="13"/>
        <v/>
      </c>
      <c r="EA52" s="35"/>
      <c r="EB52" s="100" t="str">
        <f t="shared" si="14"/>
        <v/>
      </c>
      <c r="EC52" s="85" t="str">
        <f t="shared" si="15"/>
        <v/>
      </c>
      <c r="ED52" s="85" t="str">
        <f t="shared" si="16"/>
        <v/>
      </c>
      <c r="EE52" s="85" t="str">
        <f t="shared" si="17"/>
        <v/>
      </c>
      <c r="EF52" s="85" t="str">
        <f t="shared" si="18"/>
        <v/>
      </c>
      <c r="EG52" s="85" t="str">
        <f t="shared" si="19"/>
        <v/>
      </c>
      <c r="EH52" s="85" t="str">
        <f t="shared" si="20"/>
        <v/>
      </c>
      <c r="EI52" s="85" t="str">
        <f t="shared" si="21"/>
        <v/>
      </c>
      <c r="EJ52" s="85" t="str">
        <f t="shared" si="22"/>
        <v/>
      </c>
      <c r="EK52" s="85" t="str">
        <f t="shared" si="23"/>
        <v/>
      </c>
      <c r="EL52" s="85" t="str">
        <f t="shared" si="24"/>
        <v/>
      </c>
      <c r="EM52" s="85" t="str">
        <f t="shared" si="25"/>
        <v/>
      </c>
      <c r="EN52" s="85" t="str">
        <f t="shared" si="26"/>
        <v/>
      </c>
      <c r="EO52" s="101" t="str">
        <f t="shared" si="27"/>
        <v/>
      </c>
      <c r="EQ52" s="10"/>
    </row>
    <row r="53" spans="1:147" x14ac:dyDescent="0.2">
      <c r="A53" s="27"/>
      <c r="B53" s="32" t="str">
        <f t="shared" si="28"/>
        <v/>
      </c>
      <c r="C53" s="18"/>
      <c r="D53" s="13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6"/>
      <c r="DM53" s="100" t="str">
        <f t="shared" si="0"/>
        <v/>
      </c>
      <c r="DN53" s="85" t="str">
        <f t="shared" si="1"/>
        <v/>
      </c>
      <c r="DO53" s="85" t="str">
        <f t="shared" si="2"/>
        <v/>
      </c>
      <c r="DP53" s="85" t="str">
        <f t="shared" si="3"/>
        <v/>
      </c>
      <c r="DQ53" s="85" t="str">
        <f t="shared" si="4"/>
        <v/>
      </c>
      <c r="DR53" s="85" t="str">
        <f t="shared" si="5"/>
        <v/>
      </c>
      <c r="DS53" s="85" t="str">
        <f t="shared" si="6"/>
        <v/>
      </c>
      <c r="DT53" s="85" t="str">
        <f t="shared" si="7"/>
        <v/>
      </c>
      <c r="DU53" s="85" t="str">
        <f t="shared" si="8"/>
        <v/>
      </c>
      <c r="DV53" s="85" t="str">
        <f t="shared" si="9"/>
        <v/>
      </c>
      <c r="DW53" s="85" t="str">
        <f t="shared" si="10"/>
        <v/>
      </c>
      <c r="DX53" s="85" t="str">
        <f t="shared" si="11"/>
        <v/>
      </c>
      <c r="DY53" s="85" t="str">
        <f t="shared" si="12"/>
        <v/>
      </c>
      <c r="DZ53" s="101" t="str">
        <f t="shared" si="13"/>
        <v/>
      </c>
      <c r="EA53" s="35"/>
      <c r="EB53" s="100" t="str">
        <f t="shared" si="14"/>
        <v/>
      </c>
      <c r="EC53" s="85" t="str">
        <f t="shared" si="15"/>
        <v/>
      </c>
      <c r="ED53" s="85" t="str">
        <f t="shared" si="16"/>
        <v/>
      </c>
      <c r="EE53" s="85" t="str">
        <f t="shared" si="17"/>
        <v/>
      </c>
      <c r="EF53" s="85" t="str">
        <f t="shared" si="18"/>
        <v/>
      </c>
      <c r="EG53" s="85" t="str">
        <f t="shared" si="19"/>
        <v/>
      </c>
      <c r="EH53" s="85" t="str">
        <f t="shared" si="20"/>
        <v/>
      </c>
      <c r="EI53" s="85" t="str">
        <f t="shared" si="21"/>
        <v/>
      </c>
      <c r="EJ53" s="85" t="str">
        <f t="shared" si="22"/>
        <v/>
      </c>
      <c r="EK53" s="85" t="str">
        <f t="shared" si="23"/>
        <v/>
      </c>
      <c r="EL53" s="85" t="str">
        <f t="shared" si="24"/>
        <v/>
      </c>
      <c r="EM53" s="85" t="str">
        <f t="shared" si="25"/>
        <v/>
      </c>
      <c r="EN53" s="85" t="str">
        <f t="shared" si="26"/>
        <v/>
      </c>
      <c r="EO53" s="101" t="str">
        <f t="shared" si="27"/>
        <v/>
      </c>
      <c r="EQ53" s="10"/>
    </row>
    <row r="54" spans="1:147" x14ac:dyDescent="0.2">
      <c r="A54" s="27"/>
      <c r="B54" s="32" t="str">
        <f t="shared" si="28"/>
        <v/>
      </c>
      <c r="C54" s="18"/>
      <c r="D54" s="13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6"/>
      <c r="DM54" s="100" t="str">
        <f t="shared" si="0"/>
        <v/>
      </c>
      <c r="DN54" s="85" t="str">
        <f t="shared" si="1"/>
        <v/>
      </c>
      <c r="DO54" s="85" t="str">
        <f t="shared" si="2"/>
        <v/>
      </c>
      <c r="DP54" s="85" t="str">
        <f t="shared" si="3"/>
        <v/>
      </c>
      <c r="DQ54" s="85" t="str">
        <f t="shared" si="4"/>
        <v/>
      </c>
      <c r="DR54" s="85" t="str">
        <f t="shared" si="5"/>
        <v/>
      </c>
      <c r="DS54" s="85" t="str">
        <f t="shared" si="6"/>
        <v/>
      </c>
      <c r="DT54" s="85" t="str">
        <f t="shared" si="7"/>
        <v/>
      </c>
      <c r="DU54" s="85" t="str">
        <f t="shared" si="8"/>
        <v/>
      </c>
      <c r="DV54" s="85" t="str">
        <f t="shared" si="9"/>
        <v/>
      </c>
      <c r="DW54" s="85" t="str">
        <f t="shared" si="10"/>
        <v/>
      </c>
      <c r="DX54" s="85" t="str">
        <f t="shared" si="11"/>
        <v/>
      </c>
      <c r="DY54" s="85" t="str">
        <f t="shared" si="12"/>
        <v/>
      </c>
      <c r="DZ54" s="101" t="str">
        <f t="shared" si="13"/>
        <v/>
      </c>
      <c r="EA54" s="35"/>
      <c r="EB54" s="100" t="str">
        <f t="shared" si="14"/>
        <v/>
      </c>
      <c r="EC54" s="85" t="str">
        <f t="shared" si="15"/>
        <v/>
      </c>
      <c r="ED54" s="85" t="str">
        <f t="shared" si="16"/>
        <v/>
      </c>
      <c r="EE54" s="85" t="str">
        <f t="shared" si="17"/>
        <v/>
      </c>
      <c r="EF54" s="85" t="str">
        <f t="shared" si="18"/>
        <v/>
      </c>
      <c r="EG54" s="85" t="str">
        <f t="shared" si="19"/>
        <v/>
      </c>
      <c r="EH54" s="85" t="str">
        <f t="shared" si="20"/>
        <v/>
      </c>
      <c r="EI54" s="85" t="str">
        <f t="shared" si="21"/>
        <v/>
      </c>
      <c r="EJ54" s="85" t="str">
        <f t="shared" si="22"/>
        <v/>
      </c>
      <c r="EK54" s="85" t="str">
        <f t="shared" si="23"/>
        <v/>
      </c>
      <c r="EL54" s="85" t="str">
        <f t="shared" si="24"/>
        <v/>
      </c>
      <c r="EM54" s="85" t="str">
        <f t="shared" si="25"/>
        <v/>
      </c>
      <c r="EN54" s="85" t="str">
        <f t="shared" si="26"/>
        <v/>
      </c>
      <c r="EO54" s="101" t="str">
        <f t="shared" si="27"/>
        <v/>
      </c>
      <c r="EQ54" s="10"/>
    </row>
    <row r="55" spans="1:147" x14ac:dyDescent="0.2">
      <c r="A55" s="27"/>
      <c r="B55" s="32" t="str">
        <f t="shared" si="28"/>
        <v/>
      </c>
      <c r="C55" s="18"/>
      <c r="D55" s="13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6"/>
      <c r="DM55" s="100" t="str">
        <f t="shared" si="0"/>
        <v/>
      </c>
      <c r="DN55" s="85" t="str">
        <f t="shared" si="1"/>
        <v/>
      </c>
      <c r="DO55" s="85" t="str">
        <f t="shared" si="2"/>
        <v/>
      </c>
      <c r="DP55" s="85" t="str">
        <f t="shared" si="3"/>
        <v/>
      </c>
      <c r="DQ55" s="85" t="str">
        <f t="shared" si="4"/>
        <v/>
      </c>
      <c r="DR55" s="85" t="str">
        <f t="shared" si="5"/>
        <v/>
      </c>
      <c r="DS55" s="85" t="str">
        <f t="shared" si="6"/>
        <v/>
      </c>
      <c r="DT55" s="85" t="str">
        <f t="shared" si="7"/>
        <v/>
      </c>
      <c r="DU55" s="85" t="str">
        <f t="shared" si="8"/>
        <v/>
      </c>
      <c r="DV55" s="85" t="str">
        <f t="shared" si="9"/>
        <v/>
      </c>
      <c r="DW55" s="85" t="str">
        <f t="shared" si="10"/>
        <v/>
      </c>
      <c r="DX55" s="85" t="str">
        <f t="shared" si="11"/>
        <v/>
      </c>
      <c r="DY55" s="85" t="str">
        <f t="shared" si="12"/>
        <v/>
      </c>
      <c r="DZ55" s="101" t="str">
        <f t="shared" si="13"/>
        <v/>
      </c>
      <c r="EA55" s="35"/>
      <c r="EB55" s="100" t="str">
        <f t="shared" si="14"/>
        <v/>
      </c>
      <c r="EC55" s="85" t="str">
        <f t="shared" si="15"/>
        <v/>
      </c>
      <c r="ED55" s="85" t="str">
        <f t="shared" si="16"/>
        <v/>
      </c>
      <c r="EE55" s="85" t="str">
        <f t="shared" si="17"/>
        <v/>
      </c>
      <c r="EF55" s="85" t="str">
        <f t="shared" si="18"/>
        <v/>
      </c>
      <c r="EG55" s="85" t="str">
        <f t="shared" si="19"/>
        <v/>
      </c>
      <c r="EH55" s="85" t="str">
        <f t="shared" si="20"/>
        <v/>
      </c>
      <c r="EI55" s="85" t="str">
        <f t="shared" si="21"/>
        <v/>
      </c>
      <c r="EJ55" s="85" t="str">
        <f t="shared" si="22"/>
        <v/>
      </c>
      <c r="EK55" s="85" t="str">
        <f t="shared" si="23"/>
        <v/>
      </c>
      <c r="EL55" s="85" t="str">
        <f t="shared" si="24"/>
        <v/>
      </c>
      <c r="EM55" s="85" t="str">
        <f t="shared" si="25"/>
        <v/>
      </c>
      <c r="EN55" s="85" t="str">
        <f t="shared" si="26"/>
        <v/>
      </c>
      <c r="EO55" s="101" t="str">
        <f t="shared" si="27"/>
        <v/>
      </c>
      <c r="EQ55" s="10"/>
    </row>
    <row r="56" spans="1:147" x14ac:dyDescent="0.2">
      <c r="A56" s="27"/>
      <c r="B56" s="32" t="str">
        <f t="shared" si="28"/>
        <v/>
      </c>
      <c r="C56" s="18"/>
      <c r="D56" s="13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6"/>
      <c r="DM56" s="100" t="str">
        <f t="shared" si="0"/>
        <v/>
      </c>
      <c r="DN56" s="85" t="str">
        <f t="shared" si="1"/>
        <v/>
      </c>
      <c r="DO56" s="85" t="str">
        <f t="shared" si="2"/>
        <v/>
      </c>
      <c r="DP56" s="85" t="str">
        <f t="shared" si="3"/>
        <v/>
      </c>
      <c r="DQ56" s="85" t="str">
        <f t="shared" si="4"/>
        <v/>
      </c>
      <c r="DR56" s="85" t="str">
        <f t="shared" si="5"/>
        <v/>
      </c>
      <c r="DS56" s="85" t="str">
        <f t="shared" si="6"/>
        <v/>
      </c>
      <c r="DT56" s="85" t="str">
        <f t="shared" si="7"/>
        <v/>
      </c>
      <c r="DU56" s="85" t="str">
        <f t="shared" si="8"/>
        <v/>
      </c>
      <c r="DV56" s="85" t="str">
        <f t="shared" si="9"/>
        <v/>
      </c>
      <c r="DW56" s="85" t="str">
        <f t="shared" si="10"/>
        <v/>
      </c>
      <c r="DX56" s="85" t="str">
        <f t="shared" si="11"/>
        <v/>
      </c>
      <c r="DY56" s="85" t="str">
        <f t="shared" si="12"/>
        <v/>
      </c>
      <c r="DZ56" s="101" t="str">
        <f t="shared" si="13"/>
        <v/>
      </c>
      <c r="EA56" s="35"/>
      <c r="EB56" s="100" t="str">
        <f t="shared" si="14"/>
        <v/>
      </c>
      <c r="EC56" s="85" t="str">
        <f t="shared" si="15"/>
        <v/>
      </c>
      <c r="ED56" s="85" t="str">
        <f t="shared" si="16"/>
        <v/>
      </c>
      <c r="EE56" s="85" t="str">
        <f t="shared" si="17"/>
        <v/>
      </c>
      <c r="EF56" s="85" t="str">
        <f t="shared" si="18"/>
        <v/>
      </c>
      <c r="EG56" s="85" t="str">
        <f t="shared" si="19"/>
        <v/>
      </c>
      <c r="EH56" s="85" t="str">
        <f t="shared" si="20"/>
        <v/>
      </c>
      <c r="EI56" s="85" t="str">
        <f t="shared" si="21"/>
        <v/>
      </c>
      <c r="EJ56" s="85" t="str">
        <f t="shared" si="22"/>
        <v/>
      </c>
      <c r="EK56" s="85" t="str">
        <f t="shared" si="23"/>
        <v/>
      </c>
      <c r="EL56" s="85" t="str">
        <f t="shared" si="24"/>
        <v/>
      </c>
      <c r="EM56" s="85" t="str">
        <f t="shared" si="25"/>
        <v/>
      </c>
      <c r="EN56" s="85" t="str">
        <f t="shared" si="26"/>
        <v/>
      </c>
      <c r="EO56" s="101" t="str">
        <f t="shared" si="27"/>
        <v/>
      </c>
      <c r="EQ56" s="10"/>
    </row>
    <row r="57" spans="1:147" x14ac:dyDescent="0.2">
      <c r="A57" s="27"/>
      <c r="B57" s="32" t="str">
        <f t="shared" si="28"/>
        <v/>
      </c>
      <c r="C57" s="18"/>
      <c r="D57" s="13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6"/>
      <c r="DM57" s="100" t="str">
        <f t="shared" si="0"/>
        <v/>
      </c>
      <c r="DN57" s="85" t="str">
        <f t="shared" si="1"/>
        <v/>
      </c>
      <c r="DO57" s="85" t="str">
        <f t="shared" si="2"/>
        <v/>
      </c>
      <c r="DP57" s="85" t="str">
        <f t="shared" si="3"/>
        <v/>
      </c>
      <c r="DQ57" s="85" t="str">
        <f t="shared" si="4"/>
        <v/>
      </c>
      <c r="DR57" s="85" t="str">
        <f t="shared" si="5"/>
        <v/>
      </c>
      <c r="DS57" s="85" t="str">
        <f t="shared" si="6"/>
        <v/>
      </c>
      <c r="DT57" s="85" t="str">
        <f t="shared" si="7"/>
        <v/>
      </c>
      <c r="DU57" s="85" t="str">
        <f t="shared" si="8"/>
        <v/>
      </c>
      <c r="DV57" s="85" t="str">
        <f t="shared" si="9"/>
        <v/>
      </c>
      <c r="DW57" s="85" t="str">
        <f t="shared" si="10"/>
        <v/>
      </c>
      <c r="DX57" s="85" t="str">
        <f t="shared" si="11"/>
        <v/>
      </c>
      <c r="DY57" s="85" t="str">
        <f t="shared" si="12"/>
        <v/>
      </c>
      <c r="DZ57" s="101" t="str">
        <f t="shared" si="13"/>
        <v/>
      </c>
      <c r="EA57" s="35"/>
      <c r="EB57" s="100" t="str">
        <f t="shared" si="14"/>
        <v/>
      </c>
      <c r="EC57" s="85" t="str">
        <f t="shared" si="15"/>
        <v/>
      </c>
      <c r="ED57" s="85" t="str">
        <f t="shared" si="16"/>
        <v/>
      </c>
      <c r="EE57" s="85" t="str">
        <f t="shared" si="17"/>
        <v/>
      </c>
      <c r="EF57" s="85" t="str">
        <f t="shared" si="18"/>
        <v/>
      </c>
      <c r="EG57" s="85" t="str">
        <f t="shared" si="19"/>
        <v/>
      </c>
      <c r="EH57" s="85" t="str">
        <f t="shared" si="20"/>
        <v/>
      </c>
      <c r="EI57" s="85" t="str">
        <f t="shared" si="21"/>
        <v/>
      </c>
      <c r="EJ57" s="85" t="str">
        <f t="shared" si="22"/>
        <v/>
      </c>
      <c r="EK57" s="85" t="str">
        <f t="shared" si="23"/>
        <v/>
      </c>
      <c r="EL57" s="85" t="str">
        <f t="shared" si="24"/>
        <v/>
      </c>
      <c r="EM57" s="85" t="str">
        <f t="shared" si="25"/>
        <v/>
      </c>
      <c r="EN57" s="85" t="str">
        <f t="shared" si="26"/>
        <v/>
      </c>
      <c r="EO57" s="101" t="str">
        <f t="shared" si="27"/>
        <v/>
      </c>
      <c r="EQ57" s="10"/>
    </row>
    <row r="58" spans="1:147" x14ac:dyDescent="0.2">
      <c r="A58" s="27"/>
      <c r="B58" s="32" t="str">
        <f t="shared" si="28"/>
        <v/>
      </c>
      <c r="C58" s="18"/>
      <c r="D58" s="13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6"/>
      <c r="DM58" s="100" t="str">
        <f t="shared" si="0"/>
        <v/>
      </c>
      <c r="DN58" s="85" t="str">
        <f t="shared" si="1"/>
        <v/>
      </c>
      <c r="DO58" s="85" t="str">
        <f t="shared" si="2"/>
        <v/>
      </c>
      <c r="DP58" s="85" t="str">
        <f t="shared" si="3"/>
        <v/>
      </c>
      <c r="DQ58" s="85" t="str">
        <f t="shared" si="4"/>
        <v/>
      </c>
      <c r="DR58" s="85" t="str">
        <f t="shared" si="5"/>
        <v/>
      </c>
      <c r="DS58" s="85" t="str">
        <f t="shared" si="6"/>
        <v/>
      </c>
      <c r="DT58" s="85" t="str">
        <f t="shared" si="7"/>
        <v/>
      </c>
      <c r="DU58" s="85" t="str">
        <f t="shared" si="8"/>
        <v/>
      </c>
      <c r="DV58" s="85" t="str">
        <f t="shared" si="9"/>
        <v/>
      </c>
      <c r="DW58" s="85" t="str">
        <f t="shared" si="10"/>
        <v/>
      </c>
      <c r="DX58" s="85" t="str">
        <f t="shared" si="11"/>
        <v/>
      </c>
      <c r="DY58" s="85" t="str">
        <f t="shared" si="12"/>
        <v/>
      </c>
      <c r="DZ58" s="101" t="str">
        <f t="shared" si="13"/>
        <v/>
      </c>
      <c r="EA58" s="35"/>
      <c r="EB58" s="100" t="str">
        <f t="shared" si="14"/>
        <v/>
      </c>
      <c r="EC58" s="85" t="str">
        <f t="shared" si="15"/>
        <v/>
      </c>
      <c r="ED58" s="85" t="str">
        <f t="shared" si="16"/>
        <v/>
      </c>
      <c r="EE58" s="85" t="str">
        <f t="shared" si="17"/>
        <v/>
      </c>
      <c r="EF58" s="85" t="str">
        <f t="shared" si="18"/>
        <v/>
      </c>
      <c r="EG58" s="85" t="str">
        <f t="shared" si="19"/>
        <v/>
      </c>
      <c r="EH58" s="85" t="str">
        <f t="shared" si="20"/>
        <v/>
      </c>
      <c r="EI58" s="85" t="str">
        <f t="shared" si="21"/>
        <v/>
      </c>
      <c r="EJ58" s="85" t="str">
        <f t="shared" si="22"/>
        <v/>
      </c>
      <c r="EK58" s="85" t="str">
        <f t="shared" si="23"/>
        <v/>
      </c>
      <c r="EL58" s="85" t="str">
        <f t="shared" si="24"/>
        <v/>
      </c>
      <c r="EM58" s="85" t="str">
        <f t="shared" si="25"/>
        <v/>
      </c>
      <c r="EN58" s="85" t="str">
        <f t="shared" si="26"/>
        <v/>
      </c>
      <c r="EO58" s="101" t="str">
        <f t="shared" si="27"/>
        <v/>
      </c>
      <c r="EQ58" s="10"/>
    </row>
    <row r="59" spans="1:147" ht="13.5" thickBot="1" x14ac:dyDescent="0.25">
      <c r="A59" s="27"/>
      <c r="B59" s="33" t="str">
        <f t="shared" si="28"/>
        <v/>
      </c>
      <c r="C59" s="20"/>
      <c r="D59" s="13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19"/>
      <c r="DM59" s="102" t="str">
        <f t="shared" si="0"/>
        <v/>
      </c>
      <c r="DN59" s="103" t="str">
        <f t="shared" si="1"/>
        <v/>
      </c>
      <c r="DO59" s="103" t="str">
        <f t="shared" si="2"/>
        <v/>
      </c>
      <c r="DP59" s="103" t="str">
        <f t="shared" si="3"/>
        <v/>
      </c>
      <c r="DQ59" s="103" t="str">
        <f t="shared" si="4"/>
        <v/>
      </c>
      <c r="DR59" s="103" t="str">
        <f t="shared" si="5"/>
        <v/>
      </c>
      <c r="DS59" s="103" t="str">
        <f t="shared" si="6"/>
        <v/>
      </c>
      <c r="DT59" s="103" t="str">
        <f t="shared" si="7"/>
        <v/>
      </c>
      <c r="DU59" s="103" t="str">
        <f t="shared" si="8"/>
        <v/>
      </c>
      <c r="DV59" s="103" t="str">
        <f t="shared" si="9"/>
        <v/>
      </c>
      <c r="DW59" s="103" t="str">
        <f t="shared" si="10"/>
        <v/>
      </c>
      <c r="DX59" s="103" t="str">
        <f t="shared" si="11"/>
        <v/>
      </c>
      <c r="DY59" s="103" t="str">
        <f t="shared" si="12"/>
        <v/>
      </c>
      <c r="DZ59" s="104" t="str">
        <f t="shared" si="13"/>
        <v/>
      </c>
      <c r="EA59" s="35"/>
      <c r="EB59" s="102" t="str">
        <f t="shared" si="14"/>
        <v/>
      </c>
      <c r="EC59" s="103" t="str">
        <f t="shared" si="15"/>
        <v/>
      </c>
      <c r="ED59" s="103" t="str">
        <f t="shared" si="16"/>
        <v/>
      </c>
      <c r="EE59" s="103" t="str">
        <f t="shared" si="17"/>
        <v/>
      </c>
      <c r="EF59" s="103" t="str">
        <f t="shared" si="18"/>
        <v/>
      </c>
      <c r="EG59" s="103" t="str">
        <f t="shared" si="19"/>
        <v/>
      </c>
      <c r="EH59" s="103" t="str">
        <f t="shared" si="20"/>
        <v/>
      </c>
      <c r="EI59" s="103" t="str">
        <f t="shared" si="21"/>
        <v/>
      </c>
      <c r="EJ59" s="103" t="str">
        <f t="shared" si="22"/>
        <v/>
      </c>
      <c r="EK59" s="103" t="str">
        <f t="shared" si="23"/>
        <v/>
      </c>
      <c r="EL59" s="103" t="str">
        <f t="shared" si="24"/>
        <v/>
      </c>
      <c r="EM59" s="103" t="str">
        <f t="shared" si="25"/>
        <v/>
      </c>
      <c r="EN59" s="103" t="str">
        <f t="shared" si="26"/>
        <v/>
      </c>
      <c r="EO59" s="104" t="str">
        <f t="shared" si="27"/>
        <v/>
      </c>
      <c r="EQ59" s="10"/>
    </row>
    <row r="60" spans="1:147" x14ac:dyDescent="0.2">
      <c r="A60" s="27"/>
      <c r="B60" s="27"/>
      <c r="C60" s="27"/>
    </row>
    <row r="61" spans="1:147" x14ac:dyDescent="0.2">
      <c r="A61" s="27"/>
      <c r="B61" s="27"/>
      <c r="C61" s="27"/>
    </row>
    <row r="62" spans="1:147" x14ac:dyDescent="0.2">
      <c r="A62" s="27"/>
      <c r="B62" s="27"/>
      <c r="C62" s="27"/>
    </row>
    <row r="63" spans="1:147" x14ac:dyDescent="0.2">
      <c r="A63" s="27"/>
      <c r="B63" s="27"/>
      <c r="C63" s="27"/>
    </row>
    <row r="64" spans="1:147" x14ac:dyDescent="0.2">
      <c r="A64" s="27"/>
      <c r="B64" s="27"/>
      <c r="C64" s="27"/>
    </row>
    <row r="65" spans="1:3" x14ac:dyDescent="0.2">
      <c r="A65" s="27"/>
      <c r="B65" s="27"/>
      <c r="C65" s="27"/>
    </row>
    <row r="66" spans="1:3" x14ac:dyDescent="0.2">
      <c r="A66" s="27"/>
      <c r="B66" s="27"/>
      <c r="C66" s="27"/>
    </row>
    <row r="67" spans="1:3" x14ac:dyDescent="0.2">
      <c r="A67" s="27"/>
      <c r="B67" s="27"/>
      <c r="C67" s="27"/>
    </row>
    <row r="68" spans="1:3" x14ac:dyDescent="0.2">
      <c r="A68" s="27"/>
      <c r="B68" s="27"/>
      <c r="C68" s="27"/>
    </row>
    <row r="69" spans="1:3" x14ac:dyDescent="0.2">
      <c r="A69" s="27"/>
      <c r="B69" s="27"/>
      <c r="C69" s="27"/>
    </row>
    <row r="70" spans="1:3" x14ac:dyDescent="0.2">
      <c r="A70" s="27"/>
      <c r="B70" s="27"/>
      <c r="C70" s="27"/>
    </row>
    <row r="71" spans="1:3" x14ac:dyDescent="0.2">
      <c r="A71" s="27"/>
      <c r="B71" s="27"/>
      <c r="C71" s="27"/>
    </row>
    <row r="72" spans="1:3" x14ac:dyDescent="0.2">
      <c r="A72" s="27"/>
      <c r="B72" s="27"/>
      <c r="C72" s="27"/>
    </row>
    <row r="73" spans="1:3" x14ac:dyDescent="0.2">
      <c r="A73" s="27"/>
      <c r="B73" s="27"/>
      <c r="C73" s="27"/>
    </row>
    <row r="74" spans="1:3" x14ac:dyDescent="0.2">
      <c r="A74" s="27"/>
      <c r="B74" s="27"/>
      <c r="C74" s="27"/>
    </row>
    <row r="75" spans="1:3" x14ac:dyDescent="0.2">
      <c r="A75" s="27"/>
      <c r="B75" s="27"/>
      <c r="C75" s="27"/>
    </row>
    <row r="76" spans="1:3" x14ac:dyDescent="0.2">
      <c r="A76" s="27"/>
      <c r="B76" s="27"/>
      <c r="C76" s="27"/>
    </row>
    <row r="77" spans="1:3" x14ac:dyDescent="0.2">
      <c r="A77" s="27"/>
      <c r="B77" s="27"/>
      <c r="C77" s="27"/>
    </row>
    <row r="78" spans="1:3" x14ac:dyDescent="0.2">
      <c r="A78" s="27"/>
      <c r="B78" s="27"/>
      <c r="C78" s="27"/>
    </row>
    <row r="79" spans="1:3" x14ac:dyDescent="0.2">
      <c r="A79" s="27"/>
      <c r="B79" s="27"/>
      <c r="C79" s="27"/>
    </row>
    <row r="80" spans="1:3" x14ac:dyDescent="0.2">
      <c r="A80" s="27"/>
      <c r="B80" s="27"/>
      <c r="C80" s="27"/>
    </row>
    <row r="81" spans="1:3" x14ac:dyDescent="0.2">
      <c r="A81" s="27"/>
      <c r="B81" s="27"/>
      <c r="C81" s="27"/>
    </row>
    <row r="82" spans="1:3" x14ac:dyDescent="0.2">
      <c r="A82" s="27"/>
      <c r="B82" s="27"/>
      <c r="C82" s="27"/>
    </row>
    <row r="83" spans="1:3" x14ac:dyDescent="0.2">
      <c r="A83" s="27"/>
      <c r="B83" s="27"/>
      <c r="C83" s="27"/>
    </row>
    <row r="84" spans="1:3" x14ac:dyDescent="0.2">
      <c r="A84" s="27"/>
      <c r="B84" s="27"/>
      <c r="C84" s="27"/>
    </row>
    <row r="85" spans="1:3" x14ac:dyDescent="0.2">
      <c r="A85" s="27"/>
      <c r="B85" s="27"/>
      <c r="C85" s="27"/>
    </row>
    <row r="86" spans="1:3" x14ac:dyDescent="0.2">
      <c r="A86" s="27"/>
      <c r="B86" s="27"/>
      <c r="C86" s="27"/>
    </row>
    <row r="87" spans="1:3" x14ac:dyDescent="0.2">
      <c r="A87" s="27"/>
      <c r="B87" s="27"/>
      <c r="C87" s="27"/>
    </row>
    <row r="88" spans="1:3" x14ac:dyDescent="0.2">
      <c r="A88" s="27"/>
      <c r="B88" s="27"/>
      <c r="C88" s="27"/>
    </row>
    <row r="89" spans="1:3" x14ac:dyDescent="0.2">
      <c r="A89" s="27"/>
      <c r="B89" s="27"/>
      <c r="C89" s="27"/>
    </row>
    <row r="90" spans="1:3" x14ac:dyDescent="0.2">
      <c r="A90" s="27"/>
      <c r="B90" s="27"/>
      <c r="C90" s="27"/>
    </row>
    <row r="91" spans="1:3" x14ac:dyDescent="0.2">
      <c r="A91" s="27"/>
      <c r="B91" s="27"/>
      <c r="C91" s="27"/>
    </row>
    <row r="92" spans="1:3" x14ac:dyDescent="0.2">
      <c r="A92" s="27"/>
      <c r="B92" s="27"/>
      <c r="C92" s="27"/>
    </row>
    <row r="93" spans="1:3" x14ac:dyDescent="0.2">
      <c r="A93" s="27"/>
      <c r="B93" s="27"/>
      <c r="C93" s="27"/>
    </row>
    <row r="94" spans="1:3" x14ac:dyDescent="0.2">
      <c r="A94" s="27"/>
      <c r="B94" s="27"/>
      <c r="C94" s="27"/>
    </row>
    <row r="95" spans="1:3" x14ac:dyDescent="0.2">
      <c r="A95" s="27"/>
      <c r="B95" s="27"/>
      <c r="C95" s="27"/>
    </row>
    <row r="96" spans="1:3" x14ac:dyDescent="0.2">
      <c r="A96" s="27"/>
      <c r="B96" s="27"/>
      <c r="C96" s="27"/>
    </row>
    <row r="97" spans="1:3" x14ac:dyDescent="0.2">
      <c r="A97" s="27"/>
      <c r="B97" s="27"/>
      <c r="C97" s="27"/>
    </row>
    <row r="98" spans="1:3" x14ac:dyDescent="0.2">
      <c r="A98" s="27"/>
      <c r="B98" s="27"/>
      <c r="C98" s="27"/>
    </row>
    <row r="99" spans="1:3" x14ac:dyDescent="0.2">
      <c r="A99" s="27"/>
      <c r="B99" s="27"/>
      <c r="C99" s="27"/>
    </row>
    <row r="100" spans="1:3" x14ac:dyDescent="0.2">
      <c r="A100" s="27"/>
      <c r="B100" s="27"/>
      <c r="C100" s="27"/>
    </row>
    <row r="101" spans="1:3" x14ac:dyDescent="0.2">
      <c r="A101" s="27"/>
      <c r="B101" s="27"/>
      <c r="C101" s="27"/>
    </row>
    <row r="102" spans="1:3" x14ac:dyDescent="0.2">
      <c r="A102" s="27"/>
      <c r="B102" s="27"/>
      <c r="C102" s="27"/>
    </row>
    <row r="103" spans="1:3" x14ac:dyDescent="0.2">
      <c r="A103" s="27"/>
      <c r="B103" s="27"/>
      <c r="C103" s="27"/>
    </row>
    <row r="104" spans="1:3" x14ac:dyDescent="0.2">
      <c r="A104" s="27"/>
      <c r="B104" s="27"/>
      <c r="C104" s="27"/>
    </row>
    <row r="105" spans="1:3" x14ac:dyDescent="0.2">
      <c r="A105" s="27"/>
      <c r="B105" s="27"/>
      <c r="C105" s="27"/>
    </row>
    <row r="106" spans="1:3" x14ac:dyDescent="0.2">
      <c r="A106" s="27"/>
      <c r="B106" s="27"/>
      <c r="C106" s="27"/>
    </row>
    <row r="107" spans="1:3" x14ac:dyDescent="0.2">
      <c r="A107" s="27"/>
      <c r="B107" s="27"/>
      <c r="C107" s="27"/>
    </row>
    <row r="108" spans="1:3" x14ac:dyDescent="0.2">
      <c r="A108" s="27"/>
      <c r="B108" s="27"/>
      <c r="C108" s="27"/>
    </row>
    <row r="109" spans="1:3" x14ac:dyDescent="0.2">
      <c r="A109" s="27"/>
      <c r="B109" s="27"/>
      <c r="C109" s="27"/>
    </row>
    <row r="110" spans="1:3" x14ac:dyDescent="0.2">
      <c r="A110" s="27"/>
      <c r="B110" s="27"/>
      <c r="C110" s="27"/>
    </row>
    <row r="111" spans="1:3" x14ac:dyDescent="0.2">
      <c r="A111" s="27"/>
      <c r="B111" s="27"/>
      <c r="C111" s="27"/>
    </row>
    <row r="112" spans="1:3" x14ac:dyDescent="0.2">
      <c r="A112" s="27"/>
      <c r="B112" s="27"/>
      <c r="C112" s="27"/>
    </row>
    <row r="113" spans="1:3" x14ac:dyDescent="0.2">
      <c r="A113" s="27"/>
      <c r="B113" s="27"/>
      <c r="C113" s="27"/>
    </row>
    <row r="114" spans="1:3" x14ac:dyDescent="0.2">
      <c r="A114" s="27"/>
      <c r="B114" s="27"/>
      <c r="C114" s="27"/>
    </row>
    <row r="115" spans="1:3" x14ac:dyDescent="0.2">
      <c r="A115" s="27"/>
      <c r="B115" s="27"/>
      <c r="C115" s="27"/>
    </row>
    <row r="116" spans="1:3" x14ac:dyDescent="0.2">
      <c r="A116" s="27"/>
      <c r="B116" s="27"/>
      <c r="C116" s="27"/>
    </row>
    <row r="117" spans="1:3" x14ac:dyDescent="0.2">
      <c r="A117" s="27"/>
      <c r="B117" s="27"/>
      <c r="C117" s="27"/>
    </row>
    <row r="118" spans="1:3" x14ac:dyDescent="0.2">
      <c r="A118" s="27"/>
      <c r="B118" s="27"/>
      <c r="C118" s="27"/>
    </row>
    <row r="119" spans="1:3" x14ac:dyDescent="0.2">
      <c r="A119" s="27"/>
      <c r="B119" s="27"/>
      <c r="C119" s="27"/>
    </row>
    <row r="120" spans="1:3" x14ac:dyDescent="0.2">
      <c r="A120" s="27"/>
      <c r="B120" s="27"/>
      <c r="C120" s="27"/>
    </row>
    <row r="121" spans="1:3" x14ac:dyDescent="0.2">
      <c r="A121" s="27"/>
      <c r="B121" s="27"/>
      <c r="C121" s="27"/>
    </row>
    <row r="122" spans="1:3" x14ac:dyDescent="0.2">
      <c r="A122" s="27"/>
      <c r="B122" s="27"/>
      <c r="C122" s="27"/>
    </row>
    <row r="123" spans="1:3" x14ac:dyDescent="0.2">
      <c r="A123" s="27"/>
      <c r="B123" s="27"/>
      <c r="C123" s="27"/>
    </row>
    <row r="124" spans="1:3" x14ac:dyDescent="0.2">
      <c r="A124" s="27"/>
      <c r="B124" s="27"/>
      <c r="C124" s="27"/>
    </row>
    <row r="125" spans="1:3" x14ac:dyDescent="0.2">
      <c r="A125" s="27"/>
      <c r="B125" s="27"/>
      <c r="C125" s="27"/>
    </row>
    <row r="126" spans="1:3" x14ac:dyDescent="0.2">
      <c r="A126" s="27"/>
      <c r="B126" s="27"/>
      <c r="C126" s="27"/>
    </row>
    <row r="127" spans="1:3" x14ac:dyDescent="0.2">
      <c r="A127" s="27"/>
      <c r="B127" s="27"/>
      <c r="C127" s="27"/>
    </row>
    <row r="128" spans="1:3" x14ac:dyDescent="0.2">
      <c r="A128" s="27"/>
      <c r="B128" s="27"/>
      <c r="C128" s="27"/>
    </row>
    <row r="129" spans="1:3" x14ac:dyDescent="0.2">
      <c r="A129" s="27"/>
      <c r="B129" s="27"/>
      <c r="C129" s="27"/>
    </row>
    <row r="130" spans="1:3" x14ac:dyDescent="0.2">
      <c r="A130" s="27"/>
      <c r="B130" s="27"/>
      <c r="C130" s="27"/>
    </row>
    <row r="131" spans="1:3" x14ac:dyDescent="0.2">
      <c r="A131" s="27"/>
      <c r="B131" s="27"/>
      <c r="C131" s="27"/>
    </row>
  </sheetData>
  <sheetProtection password="F499" sheet="1" objects="1" scenarios="1"/>
  <protectedRanges>
    <protectedRange sqref="C10:DJ59" name="Range1"/>
  </protectedRanges>
  <mergeCells count="12">
    <mergeCell ref="B6:C7"/>
    <mergeCell ref="DA6:DJ7"/>
    <mergeCell ref="D6:N7"/>
    <mergeCell ref="O6:X7"/>
    <mergeCell ref="Y6:AH7"/>
    <mergeCell ref="AI6:AR7"/>
    <mergeCell ref="CG6:CP7"/>
    <mergeCell ref="CQ6:CZ7"/>
    <mergeCell ref="BM6:BV7"/>
    <mergeCell ref="BW6:CF7"/>
    <mergeCell ref="BC6:BL7"/>
    <mergeCell ref="AS6:BB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BQ135"/>
  <sheetViews>
    <sheetView zoomScale="85" zoomScaleNormal="85" workbookViewId="0">
      <pane xSplit="2" ySplit="7" topLeftCell="Q8" activePane="bottomRight" state="frozen"/>
      <selection activeCell="N11" sqref="N11"/>
      <selection pane="topRight" activeCell="N11" sqref="N11"/>
      <selection pane="bottomLeft" activeCell="N11" sqref="N11"/>
      <selection pane="bottomRight" activeCell="W16" sqref="W16"/>
    </sheetView>
  </sheetViews>
  <sheetFormatPr defaultRowHeight="15" x14ac:dyDescent="0.25"/>
  <cols>
    <col min="1" max="1" width="5.85546875" style="83" bestFit="1" customWidth="1"/>
    <col min="2" max="2" width="39.5703125" style="83" customWidth="1"/>
    <col min="3" max="17" width="4.85546875" style="83" customWidth="1"/>
    <col min="18" max="18" width="17" style="83" customWidth="1"/>
    <col min="19" max="19" width="28" style="83" customWidth="1"/>
    <col min="20" max="20" width="17" style="83" customWidth="1"/>
    <col min="21" max="21" width="28" style="83" customWidth="1"/>
    <col min="22" max="22" width="17" style="83" customWidth="1"/>
    <col min="23" max="23" width="28" style="83" customWidth="1"/>
    <col min="24" max="42" width="9.140625" style="84" hidden="1" customWidth="1"/>
    <col min="43" max="43" width="9.140625" style="70" hidden="1" customWidth="1"/>
    <col min="44" max="44" width="7.42578125" style="84" hidden="1" customWidth="1"/>
    <col min="45" max="45" width="11.7109375" style="84" hidden="1" customWidth="1"/>
    <col min="46" max="46" width="27" style="84" hidden="1" customWidth="1"/>
    <col min="47" max="47" width="74.7109375" style="84" hidden="1" customWidth="1"/>
    <col min="48" max="49" width="9.140625" style="84" hidden="1" customWidth="1"/>
    <col min="50" max="50" width="11.7109375" style="84" hidden="1" customWidth="1"/>
    <col min="51" max="51" width="18.140625" style="84" hidden="1" customWidth="1"/>
    <col min="52" max="52" width="32" style="84" hidden="1" customWidth="1"/>
    <col min="53" max="66" width="9.140625" style="84" hidden="1" customWidth="1"/>
    <col min="67" max="67" width="11.42578125" style="84" hidden="1" customWidth="1"/>
    <col min="68" max="68" width="23.140625" style="84" hidden="1" customWidth="1"/>
    <col min="69" max="69" width="65.7109375" style="84" hidden="1" customWidth="1"/>
    <col min="70" max="16384" width="9.140625" style="84"/>
  </cols>
  <sheetData>
    <row r="5" spans="1:67" s="49" customFormat="1" ht="15.75" thickBo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Q5" s="50"/>
    </row>
    <row r="6" spans="1:67" s="49" customFormat="1" x14ac:dyDescent="0.25">
      <c r="A6" s="152" t="s">
        <v>126</v>
      </c>
      <c r="B6" s="154" t="s">
        <v>125</v>
      </c>
      <c r="C6" s="152" t="s">
        <v>124</v>
      </c>
      <c r="D6" s="156" t="s">
        <v>110</v>
      </c>
      <c r="E6" s="156" t="s">
        <v>111</v>
      </c>
      <c r="F6" s="156" t="s">
        <v>112</v>
      </c>
      <c r="G6" s="156" t="s">
        <v>113</v>
      </c>
      <c r="H6" s="156" t="s">
        <v>114</v>
      </c>
      <c r="I6" s="156" t="s">
        <v>115</v>
      </c>
      <c r="J6" s="156" t="s">
        <v>116</v>
      </c>
      <c r="K6" s="156" t="s">
        <v>117</v>
      </c>
      <c r="L6" s="156" t="s">
        <v>118</v>
      </c>
      <c r="M6" s="156" t="s">
        <v>119</v>
      </c>
      <c r="N6" s="156" t="s">
        <v>120</v>
      </c>
      <c r="O6" s="156" t="s">
        <v>121</v>
      </c>
      <c r="P6" s="156" t="s">
        <v>122</v>
      </c>
      <c r="Q6" s="156" t="s">
        <v>123</v>
      </c>
      <c r="R6" s="160" t="s">
        <v>392</v>
      </c>
      <c r="S6" s="152" t="s">
        <v>138</v>
      </c>
      <c r="T6" s="162" t="s">
        <v>392</v>
      </c>
      <c r="U6" s="152" t="s">
        <v>138</v>
      </c>
      <c r="V6" s="162" t="s">
        <v>392</v>
      </c>
      <c r="W6" s="152" t="s">
        <v>138</v>
      </c>
      <c r="Y6" s="156" t="s">
        <v>110</v>
      </c>
      <c r="Z6" s="156" t="s">
        <v>111</v>
      </c>
      <c r="AA6" s="158" t="s">
        <v>112</v>
      </c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50"/>
    </row>
    <row r="7" spans="1:67" s="49" customFormat="1" ht="15.75" thickBot="1" x14ac:dyDescent="0.3">
      <c r="A7" s="153"/>
      <c r="B7" s="155"/>
      <c r="C7" s="153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61"/>
      <c r="S7" s="153"/>
      <c r="T7" s="163"/>
      <c r="U7" s="153"/>
      <c r="V7" s="163"/>
      <c r="W7" s="153"/>
      <c r="Y7" s="157"/>
      <c r="Z7" s="157"/>
      <c r="AA7" s="159"/>
      <c r="AB7" s="119"/>
      <c r="AC7" s="119" t="s">
        <v>110</v>
      </c>
      <c r="AD7" s="119" t="s">
        <v>111</v>
      </c>
      <c r="AE7" s="119" t="s">
        <v>112</v>
      </c>
      <c r="AF7" s="119" t="s">
        <v>113</v>
      </c>
      <c r="AG7" s="119" t="s">
        <v>114</v>
      </c>
      <c r="AH7" s="119" t="s">
        <v>115</v>
      </c>
      <c r="AI7" s="119" t="s">
        <v>116</v>
      </c>
      <c r="AJ7" s="119" t="s">
        <v>117</v>
      </c>
      <c r="AK7" s="119" t="s">
        <v>118</v>
      </c>
      <c r="AL7" s="119" t="s">
        <v>119</v>
      </c>
      <c r="AM7" s="119" t="s">
        <v>120</v>
      </c>
      <c r="AN7" s="119" t="s">
        <v>121</v>
      </c>
      <c r="AO7" s="119" t="s">
        <v>122</v>
      </c>
      <c r="AP7" s="119" t="s">
        <v>123</v>
      </c>
      <c r="AQ7" s="50"/>
    </row>
    <row r="8" spans="1:67" ht="15" customHeight="1" x14ac:dyDescent="0.25">
      <c r="A8" s="89">
        <f>IF(B8="","",1)</f>
        <v>1</v>
      </c>
      <c r="B8" s="90" t="str">
        <f>IF('INPUT DATA'!C10="","",'INPUT DATA'!C10)</f>
        <v>Siti Aminah</v>
      </c>
      <c r="C8" s="90" t="str">
        <f>IF('INPUT DATA'!D10="","",'INPUT DATA'!D10)</f>
        <v>L</v>
      </c>
      <c r="D8" s="90">
        <f>'INPUT DATA'!DM10</f>
        <v>44.444444444444443</v>
      </c>
      <c r="E8" s="90">
        <f>'INPUT DATA'!DN10</f>
        <v>62.5</v>
      </c>
      <c r="F8" s="90">
        <f>'INPUT DATA'!DO10</f>
        <v>44.444444444444443</v>
      </c>
      <c r="G8" s="90">
        <f>'INPUT DATA'!DP10</f>
        <v>33.333333333333329</v>
      </c>
      <c r="H8" s="90">
        <f>'INPUT DATA'!DQ10</f>
        <v>50</v>
      </c>
      <c r="I8" s="90">
        <f>'INPUT DATA'!DR10</f>
        <v>66.666666666666657</v>
      </c>
      <c r="J8" s="90">
        <f>'INPUT DATA'!DS10</f>
        <v>66.666666666666657</v>
      </c>
      <c r="K8" s="90">
        <f>'INPUT DATA'!DT10</f>
        <v>42.857142857142854</v>
      </c>
      <c r="L8" s="90">
        <f>'INPUT DATA'!DU10</f>
        <v>50</v>
      </c>
      <c r="M8" s="90">
        <f>'INPUT DATA'!DV10</f>
        <v>66.666666666666657</v>
      </c>
      <c r="N8" s="90">
        <f>'INPUT DATA'!DW10</f>
        <v>33.333333333333329</v>
      </c>
      <c r="O8" s="90">
        <f>'INPUT DATA'!DX10</f>
        <v>25</v>
      </c>
      <c r="P8" s="90">
        <f>'INPUT DATA'!DY10</f>
        <v>28.571428571428569</v>
      </c>
      <c r="Q8" s="90">
        <f>'INPUT DATA'!DZ10</f>
        <v>80</v>
      </c>
      <c r="R8" s="90" t="str">
        <f>IF(D8=MAX(D8:G8),VLOOKUP(D6,AR9:AT22,2),IF(E8=MAX(D8:G8),VLOOKUP(E6,AR9:AT22,2),IF(F8=MAX(D8:G8),VLOOKUP(F6,AR9:AT22,2),IF(G8=MAX(D8:G8),VLOOKUP(G6,AR9:AT22,2),""))))</f>
        <v>SMA</v>
      </c>
      <c r="S8" s="90" t="str">
        <f>IF(D8=MAX(D8:G8),VLOOKUP(D6,AR9:AT22,3),IF(E8=MAX(D8:G8),VLOOKUP(E6,AR9:AT22,3),IF(F8=MAX(D8:G8),VLOOKUP(F6,AR9:AT22,3),IF(G8=MAX(D8:G8),VLOOKUP(G6,AR9:AT22,3),""))))</f>
        <v>Matematika</v>
      </c>
      <c r="T8" s="90" t="str">
        <f>IF(H8=MAX(H8:L8),VLOOKUP(H6,AR9:AT22,2),IF(I8=MAX(H8:L8),VLOOKUP(I6,AR9:AT22,2),IF(J8=MAX(H8:L8),VLOOKUP(J6,AR9:AT22,2),IF(K8=MAX(H8:L8),VLOOKUP(K6,AR9:AT22,2),IF(L8=MAX(H8:L8),VLOOKUP(L6,AR9:AT22,2),"")))))</f>
        <v>SMK</v>
      </c>
      <c r="U8" s="90" t="str">
        <f>IF(H8=MAX(H8:L8),VLOOKUP(H6,AR9:AT22,3),IF(I8=MAX(H8:L8),VLOOKUP(I6,AR9:AT22,3),IF(J8=MAX(H8:L8),VLOOKUP(J6,AR9:AT22,3),IF(K8=MAX(H8:L8),VLOOKUP(K6,AR9:AT22,3),IF(L8=MAX(H8:L8),VLOOKUP(L6,AR9:AT22,3),"")))))</f>
        <v>1. Teknik Bangunan; 2. Teknik Furnitur; 3. Teknik Plambing dan Sanitasi; 4. Geomatika; 5. Teknik Ketenagalistrikan; 6. Teknik Mesin; 7. Teknik Pesawat Udara; 8. Teknik Grafika; 9. Teknik Instrumentasi Industri; 10. Teknik Industri; 11. Teknologi Tekstil; 12. Teknik Perminyakan; 13. Geologi Pertambangan; 14. Teknik Kimia; 15. Teknik Otomotif; 16. Teknik Perkapalan; 17. Teknik Elektronika; 18. Teknik Energi Terbarukan</v>
      </c>
      <c r="V8" s="90" t="str">
        <f>IF(M8=MAX(M8:Q8),VLOOKUP(M6,AR9:AT22,2),IF(N8=MAX(M8:Q8),VLOOKUP(N6,AR9:AT22,2),IF(O8=MAX(M8:Q8),VLOOKUP(O6,AR9:AT22,2),IF(P8=MAX(M8:Q8),VLOOKUP(P6,AR9:AT22,2),IF(Q8=MAX(M8:Q8),VLOOKUP(Q6,AR9:AT22,2),"")))))</f>
        <v>SMK/SMA</v>
      </c>
      <c r="W8" s="91" t="str">
        <f>IF(M8=MAX(M8:Q8),VLOOKUP(M6,AR9:AT22,3),IF(N8=MAX(M8:Q8),VLOOKUP(N6,AR9:AT22,3),IF(O8=MAX(M8:Q8),VLOOKUP(O6,AR9:AT22,3),IF(P8=MAX(M8:Q8),VLOOKUP(P6,AR9:AT22,3),IF(Q8=MAX(M8:Q8),VLOOKUP(Q6,AR9:AT22,3),"")))))</f>
        <v>KKO</v>
      </c>
      <c r="Y8" s="109" t="str">
        <f>IF(D8=MAX(D8:G8),VLOOKUP(D6,AR9:AU22,4),IF(E8=MAX(D8:G8),VLOOKUP(E6,AR9:AU22,4),IF(F8=MAX(D8:G8),VLOOKUP(F6,AR9:AU22,4),IF(G8=MAX(D8:G8),VLOOKUP(G6,AR9:AU22,4),""))))</f>
        <v>Matematika</v>
      </c>
      <c r="Z8" s="109" t="str">
        <f>IF(H8=MAX(H8:L8),VLOOKUP(H6,AR9:AU22,4),IF(I8=MAX(H8:L8),VLOOKUP(I6,AR9:AU22,4),IF(J8=MAX(H8:L8),VLOOKUP(J6,AR9:AU22,4),IF(K8=MAX(H8:L8),VLOOKUP(K6,AR9:AU22,4),IF(L8=MAX(H8:L8),VLOOKUP(L6,AR9:AU22,4),"")))))</f>
        <v>1. Teknik Konstruksi Baja; 2. Teknik Konstruksi Kayu; 3. Tekniok Konstruksi Batu dan Beton; 4. Teknik Gambar Bangunan; 1. Teknik Furnitur; 1. Teknik Plambing dan Sanitasi; 1. Geomatika; 1. Teknik Pembangkit Tenaga Listrik; 2. Teknik Jaringan Tenaga Listrik; 3. Teknik Instalasi Pemanfaatan Tenaga Listrik; 4. Teknik Otomasi Industri; 5. Teknik Pendingin dan Tata Udara; 1. Teknik Pembangkit Tenaga Listrik; 2. Teknik Jaringan Tenaga Listrik; 3. Teknik Instalasi Pemanfaatan Tenaga Listrik; 4. Teknik Otomasi Industri; 5. Teknik Pendingin dan Tata Udara; 1. Teknik Pemesinan; 2. Teknik Pengelasan; 3. Teknik Fabrikasi Logam; 4. Teknik Pengecoran Logam; 5. Teknik Pemeliharaan Mekanik Industri; 6. Teknik Gambar Mesin; 1. Pemeliharaan dan Perbaikan Motor dan Rangka Pesawat Udara ( Airframe Power Plant); 2. Pemesinan Pesawat Udara ( Aircraft Machining); 3. Konstruksi Badan Pesawat Udara ( Aircraft Sheet Metal Forming); 4. Konstruksi Rangka Pesawat Udara ( Airframe Mechanics); 5. Kelistrikan Pesawat Udara ( Aircraft Electricity); 6. Elektronika Pesawat Udara ( Aviation Electronis ); 7. Pemeliharaan dan Perbaikan Instrumen Elektronika Pesawat Udara (Electrical Avionics ); 1. Persiapan Grafika; 2. Produksi Grafika; 1. Teknik Instrumentasi Logam; 2. Kontrol Proses; 3. Kontrol Mekanik; 1. Teknik Pelayanan Produksi; 2. Teknik Pergudangan; 1. Teknik Pemintalan Serat Buatan; 2. Teknik Pembuatan Benang; 3. Teknik Pembuatan Kain; 4. Teknik Penyempurnaan Tekstil; 1. Teknik Produksi Minyak dan Gas; 2. Teknik Pemboran Minyak dan Gas; 3. Teknik Pengolahan Minyak, Gas dan Petrokimia; 1. Geologi Pertambangan; 1. Kimia Analisis; 2. Kimia Industri; 1. Teknik Kendaraan Ringan; 2. Teknik Sepeda Motor; 3. Teknik Alat Berat; 4. Teknik Perbaikan Bodi Otomotif; 1. Teknik Konstruksi Kapal Baja; 2. Teknik Konstruksi Kapal Kayu; 3. Teknik Konstruksi Kapal Fiberglass; 4. Teknik Instalasi Pemesinan Kapal; 5. Teknik Pengelasan Kapal; 6. Kelistrikan Kapal; 7. Teknik Gambar Rancang Bangun Kapal; 8. Interior Kapal; 1. Teknik Audio Video; 2. Teknik Elektronika Industri; 3. Teknik Elektronika Komunikasi; 4. Teknik Mekatronika; 5. Teknik Ototronik; 1. Teknik Energi Hidro; 2. Teknik Energi Surya dan Angin; 3. Teknik Energi Biomassa</v>
      </c>
      <c r="AA8" s="109" t="str">
        <f>IF(M8=MAX(M8:Q8),VLOOKUP(M6,AR9:AU22,4),IF(N8=MAX(M8:Q8),VLOOKUP(N6,AR9:AU22,4),IF(O8=MAX(M8:Q8),VLOOKUP(O6,AR9:AU22,4),IF(P8=MAX(M8:Q8),VLOOKUP(P6,AR9:AU22,4),IF(Q8=MAX(M8:Q8),VLOOKUP(Q6,AR9:AU22,4),"")))))</f>
        <v>Keolahragaan</v>
      </c>
      <c r="AB8" s="109"/>
      <c r="AC8" s="109">
        <f>IF(D8&lt;=20,6,IF(D8&lt;=40,5,IF(D8&lt;=40,4,IF(D8&lt;=60,3,IF(D8&lt;=80,2,IF(D8&lt;=100,1,""))))))</f>
        <v>3</v>
      </c>
      <c r="AD8" s="109">
        <f t="shared" ref="AD8:AP8" si="0">IF(E8&lt;=20,6,IF(E8&lt;=40,5,IF(E8&lt;=40,4,IF(E8&lt;=60,3,IF(E8&lt;=80,2,IF(E8&lt;=100,1,""))))))</f>
        <v>2</v>
      </c>
      <c r="AE8" s="109">
        <f t="shared" si="0"/>
        <v>3</v>
      </c>
      <c r="AF8" s="109">
        <f t="shared" si="0"/>
        <v>5</v>
      </c>
      <c r="AG8" s="109">
        <f t="shared" si="0"/>
        <v>3</v>
      </c>
      <c r="AH8" s="109">
        <f t="shared" si="0"/>
        <v>2</v>
      </c>
      <c r="AI8" s="109">
        <f t="shared" si="0"/>
        <v>2</v>
      </c>
      <c r="AJ8" s="109">
        <f t="shared" si="0"/>
        <v>3</v>
      </c>
      <c r="AK8" s="109">
        <f t="shared" si="0"/>
        <v>3</v>
      </c>
      <c r="AL8" s="109">
        <f t="shared" si="0"/>
        <v>2</v>
      </c>
      <c r="AM8" s="109">
        <f t="shared" si="0"/>
        <v>5</v>
      </c>
      <c r="AN8" s="109">
        <f t="shared" si="0"/>
        <v>5</v>
      </c>
      <c r="AO8" s="109">
        <f t="shared" si="0"/>
        <v>5</v>
      </c>
      <c r="AP8" s="109">
        <f t="shared" si="0"/>
        <v>2</v>
      </c>
      <c r="AR8" s="116" t="s">
        <v>348</v>
      </c>
      <c r="AS8" s="92" t="s">
        <v>362</v>
      </c>
      <c r="AT8" s="92" t="s">
        <v>370</v>
      </c>
      <c r="AU8" s="92" t="s">
        <v>371</v>
      </c>
      <c r="AV8" s="92"/>
      <c r="AW8" s="92" t="s">
        <v>348</v>
      </c>
      <c r="AX8" s="92" t="s">
        <v>362</v>
      </c>
      <c r="AY8" s="92" t="s">
        <v>370</v>
      </c>
      <c r="AZ8" s="92" t="s">
        <v>371</v>
      </c>
      <c r="BB8" s="96" t="str">
        <f>IF(D11=MAX(D11:Q11),VLOOKUP(D6,AQ9:AZ135,2),"")</f>
        <v/>
      </c>
      <c r="BC8" s="96" t="str">
        <f>IF(E11=MAX(D11:Q11),VLOOKUP(E6,AQ9:AZ135,2),"")</f>
        <v/>
      </c>
      <c r="BD8" s="96" t="str">
        <f>IF(F11=MAX(D11:Q11),VLOOKUP(F6,AQ9:AZ135,2),"")</f>
        <v/>
      </c>
      <c r="BE8" s="96" t="str">
        <f>IF(G11=MAX(D11:Q11),VLOOKUP(G6,AQ9:AZ135,2),"")</f>
        <v/>
      </c>
      <c r="BF8" s="96" t="str">
        <f>IF(H11=MAX(D11:Q11),VLOOKUP(H6,AQ9:AZ135,2),"")</f>
        <v/>
      </c>
      <c r="BG8" s="96" t="str">
        <f>IF(I11=MAX(D11:Q11),VLOOKUP(I6,AQ9:AZ135,2),"")</f>
        <v/>
      </c>
      <c r="BH8" s="96" t="str">
        <f>IF(J11=MAX(D11:Q11),VLOOKUP(J6,AQ9:AZ135,2),"")</f>
        <v/>
      </c>
      <c r="BI8" s="96" t="str">
        <f>IF(K11=MAX(D11:Q11),VLOOKUP(K6,AQ9:AZ135,2),"")</f>
        <v/>
      </c>
      <c r="BJ8" s="96" t="str">
        <f>IF(L11=MAX(D11:Q11),VLOOKUP(L6,AQ9:AZ135,2),"")</f>
        <v/>
      </c>
      <c r="BK8" s="96" t="str">
        <f>IF(M11=MAX(D11:Q11),VLOOKUP(M6,AQ9:AZ135,2),"")</f>
        <v/>
      </c>
      <c r="BL8" s="96" t="str">
        <f>IF(N11=MAX(D11:Q11),VLOOKUP(N6,AQ9:AZ135,2),"")</f>
        <v/>
      </c>
      <c r="BM8" s="96" t="str">
        <f>IF(O11=MAX(D11:Q11),VLOOKUP(O6,AQ9:AZ135,2),"")</f>
        <v/>
      </c>
      <c r="BN8" s="96" t="str">
        <f>IF(P11=MAX(D11:Q11),VLOOKUP(P6,AQ9:AZ135,2),"")</f>
        <v/>
      </c>
      <c r="BO8" s="96" t="str">
        <f>IF(Q11=MAX(D11:Q11),VLOOKUP(Q6,AQ9:AZ135,2),"")</f>
        <v/>
      </c>
    </row>
    <row r="9" spans="1:67" ht="15" customHeight="1" x14ac:dyDescent="0.25">
      <c r="A9" s="81">
        <f>IF(B9="","",A8+1)</f>
        <v>2</v>
      </c>
      <c r="B9" s="77" t="str">
        <f>IF('INPUT DATA'!C11="","",'INPUT DATA'!C11)</f>
        <v>Budi Utomo</v>
      </c>
      <c r="C9" s="77" t="str">
        <f>IF('INPUT DATA'!D11="","",'INPUT DATA'!D11)</f>
        <v>P</v>
      </c>
      <c r="D9" s="77">
        <f>'INPUT DATA'!DM11</f>
        <v>11.111111111111111</v>
      </c>
      <c r="E9" s="77">
        <f>'INPUT DATA'!DN11</f>
        <v>25</v>
      </c>
      <c r="F9" s="77">
        <f>'INPUT DATA'!DO11</f>
        <v>55.555555555555557</v>
      </c>
      <c r="G9" s="77">
        <f>'INPUT DATA'!DP11</f>
        <v>100</v>
      </c>
      <c r="H9" s="77">
        <f>'INPUT DATA'!DQ11</f>
        <v>25</v>
      </c>
      <c r="I9" s="77">
        <f>'INPUT DATA'!DR11</f>
        <v>33.333333333333329</v>
      </c>
      <c r="J9" s="77">
        <f>'INPUT DATA'!DS11</f>
        <v>66.666666666666657</v>
      </c>
      <c r="K9" s="77">
        <f>'INPUT DATA'!DT11</f>
        <v>57.142857142857139</v>
      </c>
      <c r="L9" s="77">
        <f>'INPUT DATA'!DU11</f>
        <v>30</v>
      </c>
      <c r="M9" s="77">
        <f>'INPUT DATA'!DV11</f>
        <v>55.555555555555557</v>
      </c>
      <c r="N9" s="77">
        <f>'INPUT DATA'!DW11</f>
        <v>55.555555555555557</v>
      </c>
      <c r="O9" s="77">
        <f>'INPUT DATA'!DX11</f>
        <v>50</v>
      </c>
      <c r="P9" s="77">
        <f>'INPUT DATA'!DY11</f>
        <v>85.714285714285708</v>
      </c>
      <c r="Q9" s="77">
        <f>'INPUT DATA'!DZ11</f>
        <v>0</v>
      </c>
      <c r="R9" s="77" t="str">
        <f>IF(D9=MAX(D9:G9),VLOOKUP(D6,AR9:AT22,2),IF(E9=MAX(D9:G9),VLOOKUP(E6,AR9:AT22,2),IF(F9=MAX(D9:G9),VLOOKUP(F6,AR9:AT22,2),IF(G9=MAX(D9:G9),VLOOKUP(G6,AR9:AT22,2),""))))</f>
        <v>SMA</v>
      </c>
      <c r="S9" s="77" t="str">
        <f>IF(D9=MAX(D9:G9),VLOOKUP(D6,AR9:AT22,3),IF(E9=MAX(D9:G9),VLOOKUP(E6,AR9:AT22,3),IF(F9=MAX(D9:G9),VLOOKUP(F6,AR9:AT22,3),IF(G9=MAX(D9:G9),VLOOKUP(G6,AR9:AT22,3),""))))</f>
        <v>IPS</v>
      </c>
      <c r="T9" s="77" t="str">
        <f>IF(H9=MAX(H9:L9),VLOOKUP(H6,AR9:AT22,2),IF(I9=MAX(H9:L9),VLOOKUP(I6,AR9:AT22,2),IF(J9=MAX(H9:L9),VLOOKUP(J6,AR9:AT22,2),IF(K9=MAX(H9:L9),VLOOKUP(K6,AR9:AT22,2),IF(L9=MAX(H9:L9),VLOOKUP(L6,AR9:AT22,2),"")))))</f>
        <v>SMK</v>
      </c>
      <c r="U9" s="77" t="str">
        <f>IF(H9=MAX(H9:L9),VLOOKUP(H6,AR9:AT22,3),IF(I9=MAX(H9:L9),VLOOKUP(I6,AR9:AT22,3),IF(J9=MAX(H9:L9),VLOOKUP(J6,AR9:AT22,3),IF(K9=MAX(H9:L9),VLOOKUP(K6,AR9:AT22,3),IF(L9=MAX(H9:L9),VLOOKUP(L6,AR9:AT22,3),"")))))</f>
        <v>1. Teknik Komputer dan Informatika; 2. Teknik Telekomunikasi; 3. Teknik Broadcasting</v>
      </c>
      <c r="V9" s="77" t="str">
        <f>IF(M9=MAX(M9:Q9),VLOOKUP(M6,AR9:AT22,2),IF(N9=MAX(M9:Q9),VLOOKUP(N6,AR9:AT22,2),IF(O9=MAX(M9:Q9),VLOOKUP(O6,AR9:AT22,2),IF(P9=MAX(M9:Q9),VLOOKUP(P6,AR9:AT22,2),IF(Q9=MAX(M9:Q9),VLOOKUP(Q6,AR9:AT22,2),"")))))</f>
        <v>SMK</v>
      </c>
      <c r="W9" s="78" t="str">
        <f>IF(M9=MAX(M9:Q9),VLOOKUP(M6,AR9:AT22,3),IF(N9=MAX(M9:Q9),VLOOKUP(N6,AR9:AT22,3),IF(O9=MAX(M9:Q9),VLOOKUP(O6,AR9:AT22,3),IF(P9=MAX(M9:Q9),VLOOKUP(P6,AR9:AT22,3),IF(Q9=MAX(M9:Q9),VLOOKUP(Q6,AR9:AT22,3),"")))))</f>
        <v>1. Seni Rupa; 2. Desain dan Produksi Kriya</v>
      </c>
      <c r="Y9" s="109" t="str">
        <f>IF(D9=MAX(D9:G9),VLOOKUP(D6,AR9:AU22,4),IF(E9=MAX(D9:G9),VLOOKUP(E6,AR9:AU22,4),IF(F9=MAX(D9:G9),VLOOKUP(F6,AR9:AU22,4),IF(G9=MAX(D9:G9),VLOOKUP(G6,AR9:AU22,4),""))))</f>
        <v>IPS</v>
      </c>
      <c r="Z9" s="109" t="str">
        <f>IF(H9=MAX(H9:L9),VLOOKUP(H6,AR9:AU22,4),IF(I9=MAX(H9:L9),VLOOKUP(I6,AR9:AU22,4),IF(J9=MAX(H9:L9),VLOOKUP(J6,AR9:AU22,4),IF(K9=MAX(H9:L9),VLOOKUP(K6,AR9:AU22,4),IF(L9=MAX(H9:L9),VLOOKUP(L6,AR9:AU22,4),"")))))</f>
        <v>1. Rekayasa Perangkat Lunak; 2. Teknik Komputer dan Jaringan; 3. Multimedia; 1. Teknik Transmisi Telekomunikasi; 2. Teknik Suitsing; 3. Teknik Jaringan Akses; 1. Teknik Produksi dan Penyiaran Program Radio dan Pertelevisian</v>
      </c>
      <c r="AA9" s="109" t="str">
        <f>IF(M9=MAX(M9:Q9),VLOOKUP(M6,AR9:AU22,4),IF(N9=MAX(M9:Q9),VLOOKUP(N6,AR9:AU22,4),IF(O9=MAX(M9:Q9),VLOOKUP(O6,AR9:AU22,4),IF(P9=MAX(M9:Q9),VLOOKUP(P6,AR9:AU22,4),IF(Q9=MAX(M9:Q9),VLOOKUP(Q6,AR9:AU22,4),"")))))</f>
        <v>1. Seni Lukis; 2. Seni Patung; 3. Desain Komunikasi Visual; 4. Desain Interior; 5.  Animasi; 1. Desain dan Produksi Kriya Tekstil; 2. Desain dan Produksi Kriya Kulit; 3. Desain dan Produksi Kriya Keramik; 4. Desain dan Produksi Kriya Logam; 5. Desain dan Produksi Kriya Kayu</v>
      </c>
      <c r="AB9" s="109"/>
      <c r="AC9" s="109" t="str">
        <f t="shared" ref="AC9:AC57" si="1">IF(D9&lt;=20,"6",IF(D9&lt;=40,"5",IF(D9&lt;=40,"4",IF(D9&lt;=60,"3",IF(D9&lt;=80,"2",IF(D9&lt;=100,"1",""))))))</f>
        <v>6</v>
      </c>
      <c r="AD9" s="109" t="str">
        <f t="shared" ref="AD9:AD57" si="2">IF(E9&lt;=20,"6",IF(E9&lt;=40,"5",IF(E9&lt;=40,"4",IF(E9&lt;=60,"3",IF(E9&lt;=80,"2",IF(E9&lt;=100,"1",""))))))</f>
        <v>5</v>
      </c>
      <c r="AE9" s="109" t="str">
        <f t="shared" ref="AE9:AE57" si="3">IF(F9&lt;=20,"6",IF(F9&lt;=40,"5",IF(F9&lt;=40,"4",IF(F9&lt;=60,"3",IF(F9&lt;=80,"2",IF(F9&lt;=100,"1",""))))))</f>
        <v>3</v>
      </c>
      <c r="AF9" s="109" t="str">
        <f t="shared" ref="AF9:AF57" si="4">IF(G9&lt;=20,"6",IF(G9&lt;=40,"5",IF(G9&lt;=40,"4",IF(G9&lt;=60,"3",IF(G9&lt;=80,"2",IF(G9&lt;=100,"1",""))))))</f>
        <v>1</v>
      </c>
      <c r="AG9" s="109" t="str">
        <f t="shared" ref="AG9:AG57" si="5">IF(H9&lt;=20,"6",IF(H9&lt;=40,"5",IF(H9&lt;=40,"4",IF(H9&lt;=60,"3",IF(H9&lt;=80,"2",IF(H9&lt;=100,"1",""))))))</f>
        <v>5</v>
      </c>
      <c r="AH9" s="109" t="str">
        <f t="shared" ref="AH9:AH57" si="6">IF(I9&lt;=20,"6",IF(I9&lt;=40,"5",IF(I9&lt;=40,"4",IF(I9&lt;=60,"3",IF(I9&lt;=80,"2",IF(I9&lt;=100,"1",""))))))</f>
        <v>5</v>
      </c>
      <c r="AI9" s="109" t="str">
        <f t="shared" ref="AI9:AI57" si="7">IF(J9&lt;=20,"6",IF(J9&lt;=40,"5",IF(J9&lt;=40,"4",IF(J9&lt;=60,"3",IF(J9&lt;=80,"2",IF(J9&lt;=100,"1",""))))))</f>
        <v>2</v>
      </c>
      <c r="AJ9" s="109" t="str">
        <f t="shared" ref="AJ9:AJ57" si="8">IF(K9&lt;=20,"6",IF(K9&lt;=40,"5",IF(K9&lt;=40,"4",IF(K9&lt;=60,"3",IF(K9&lt;=80,"2",IF(K9&lt;=100,"1",""))))))</f>
        <v>3</v>
      </c>
      <c r="AK9" s="109" t="str">
        <f t="shared" ref="AK9:AK57" si="9">IF(L9&lt;=20,"6",IF(L9&lt;=40,"5",IF(L9&lt;=40,"4",IF(L9&lt;=60,"3",IF(L9&lt;=80,"2",IF(L9&lt;=100,"1",""))))))</f>
        <v>5</v>
      </c>
      <c r="AL9" s="109" t="str">
        <f t="shared" ref="AL9:AL57" si="10">IF(M9&lt;=20,"6",IF(M9&lt;=40,"5",IF(M9&lt;=40,"4",IF(M9&lt;=60,"3",IF(M9&lt;=80,"2",IF(M9&lt;=100,"1",""))))))</f>
        <v>3</v>
      </c>
      <c r="AM9" s="109" t="str">
        <f t="shared" ref="AM9:AM57" si="11">IF(N9&lt;=20,"6",IF(N9&lt;=40,"5",IF(N9&lt;=40,"4",IF(N9&lt;=60,"3",IF(N9&lt;=80,"2",IF(N9&lt;=100,"1",""))))))</f>
        <v>3</v>
      </c>
      <c r="AN9" s="109" t="str">
        <f t="shared" ref="AN9:AN57" si="12">IF(O9&lt;=20,"6",IF(O9&lt;=40,"5",IF(O9&lt;=40,"4",IF(O9&lt;=60,"3",IF(O9&lt;=80,"2",IF(O9&lt;=100,"1",""))))))</f>
        <v>3</v>
      </c>
      <c r="AO9" s="109" t="str">
        <f t="shared" ref="AO9:AO57" si="13">IF(P9&lt;=20,"6",IF(P9&lt;=40,"5",IF(P9&lt;=40,"4",IF(P9&lt;=60,"3",IF(P9&lt;=80,"2",IF(P9&lt;=100,"1",""))))))</f>
        <v>1</v>
      </c>
      <c r="AP9" s="109" t="str">
        <f t="shared" ref="AP9:AP57" si="14">IF(Q9&lt;=20,"6",IF(Q9&lt;=40,"5",IF(Q9&lt;=40,"4",IF(Q9&lt;=60,"3",IF(Q9&lt;=80,"2",IF(Q9&lt;=100,"1",""))))))</f>
        <v>6</v>
      </c>
      <c r="AR9" s="117" t="s">
        <v>110</v>
      </c>
      <c r="AS9" s="106" t="s">
        <v>372</v>
      </c>
      <c r="AT9" s="107" t="s">
        <v>373</v>
      </c>
      <c r="AU9" s="94" t="s">
        <v>374</v>
      </c>
      <c r="AV9" s="93"/>
      <c r="AW9" s="93" t="s">
        <v>110</v>
      </c>
      <c r="AX9" s="93" t="s">
        <v>372</v>
      </c>
      <c r="AY9" s="94" t="s">
        <v>373</v>
      </c>
      <c r="AZ9" s="94" t="s">
        <v>374</v>
      </c>
    </row>
    <row r="10" spans="1:67" ht="15" customHeight="1" x14ac:dyDescent="0.25">
      <c r="A10" s="81">
        <f t="shared" ref="A10:A57" si="15">IF(B10="","",A9+1)</f>
        <v>3</v>
      </c>
      <c r="B10" s="77" t="str">
        <f>IF('INPUT DATA'!C12="","",'INPUT DATA'!C12)</f>
        <v>Dian Rahayu</v>
      </c>
      <c r="C10" s="77" t="str">
        <f>IF('INPUT DATA'!D12="","",'INPUT DATA'!D12)</f>
        <v>L</v>
      </c>
      <c r="D10" s="77">
        <f>'INPUT DATA'!DM12</f>
        <v>44.444444444444443</v>
      </c>
      <c r="E10" s="77">
        <f>'INPUT DATA'!DN12</f>
        <v>0</v>
      </c>
      <c r="F10" s="77">
        <f>'INPUT DATA'!DO12</f>
        <v>44.444444444444443</v>
      </c>
      <c r="G10" s="77">
        <f>'INPUT DATA'!DP12</f>
        <v>66.666666666666657</v>
      </c>
      <c r="H10" s="77">
        <f>'INPUT DATA'!DQ12</f>
        <v>37.5</v>
      </c>
      <c r="I10" s="77">
        <f>'INPUT DATA'!DR12</f>
        <v>55.555555555555557</v>
      </c>
      <c r="J10" s="77">
        <f>'INPUT DATA'!DS12</f>
        <v>66.666666666666657</v>
      </c>
      <c r="K10" s="77">
        <f>'INPUT DATA'!DT12</f>
        <v>0</v>
      </c>
      <c r="L10" s="77">
        <f>'INPUT DATA'!DU12</f>
        <v>0</v>
      </c>
      <c r="M10" s="77">
        <f>'INPUT DATA'!DV12</f>
        <v>0</v>
      </c>
      <c r="N10" s="77">
        <f>'INPUT DATA'!DW12</f>
        <v>44.444444444444443</v>
      </c>
      <c r="O10" s="77">
        <f>'INPUT DATA'!DX12</f>
        <v>0</v>
      </c>
      <c r="P10" s="77">
        <f>'INPUT DATA'!DY12</f>
        <v>0</v>
      </c>
      <c r="Q10" s="77">
        <f>'INPUT DATA'!DZ12</f>
        <v>100</v>
      </c>
      <c r="R10" s="77" t="str">
        <f>IF(D10=MAX(D10:G10),VLOOKUP(D6,AR9:AT22,2),IF(E10=MAX(D10:G10),VLOOKUP(E6,AR9:AT22,2),IF(F10=MAX(D10:G10),VLOOKUP(F6,AR9:AT22,2),IF(G10=MAX(D10:G10),VLOOKUP(G6,AR9:AT22,2),""))))</f>
        <v>SMA</v>
      </c>
      <c r="S10" s="77" t="str">
        <f>IF(D10=MAX(D10:G10),VLOOKUP(D6,AR9:AT22,3),IF(E10=MAX(D10:G10),VLOOKUP(E6,AR9:AT22,3),IF(F10=MAX(D10:G10),VLOOKUP(F6,AR9:AT22,3),IF(G10=MAX(D10:G10),VLOOKUP(G6,AR9:AT22,3),""))))</f>
        <v>IPS</v>
      </c>
      <c r="T10" s="77" t="str">
        <f>IF(H10=MAX(H10:L10),VLOOKUP(H6,AR9:AT22,2),IF(I10=MAX(H10:L10),VLOOKUP(I6,AR9:AT22,2),IF(J10=MAX(H10:L10),VLOOKUP(J6,AR9:AT22,2),IF(K10=MAX(H10:L10),VLOOKUP(K6,AR9:AT22,2),IF(L10=MAX(H10:L10),VLOOKUP(L6,AR9:AT22,2),"")))))</f>
        <v>SMK</v>
      </c>
      <c r="U10" s="77" t="str">
        <f>IF(H10=MAX(H10:L10),VLOOKUP(H6,AR9:AT22,3),IF(I10=MAX(H10:L10),VLOOKUP(I6,AR9:AT22,3),IF(J10=MAX(H10:L10),VLOOKUP(J6,AR9:AT22,3),IF(K10=MAX(H10:L10),VLOOKUP(K6,AR9:AT22,3),IF(L10=MAX(H10:L10),VLOOKUP(L6,AR9:AT22,3),"")))))</f>
        <v>1. Teknik Komputer dan Informatika; 2. Teknik Telekomunikasi; 3. Teknik Broadcasting</v>
      </c>
      <c r="V10" s="77" t="str">
        <f>IF(M10=MAX(M10:Q10),VLOOKUP(M6,AR9:AT22,2),IF(N10=MAX(M10:Q10),VLOOKUP(N6,AR9:AT22,2),IF(O10=MAX(M10:Q10),VLOOKUP(O6,AR9:AT22,2),IF(P10=MAX(M10:Q10),VLOOKUP(P6,AR9:AT22,2),IF(Q10=MAX(M10:Q10),VLOOKUP(Q6,AR9:AT22,2),"")))))</f>
        <v>SMK/SMA</v>
      </c>
      <c r="W10" s="78" t="str">
        <f>IF(M10=MAX(M10:Q10),VLOOKUP(M6,AR9:AT22,3),IF(N10=MAX(M10:Q10),VLOOKUP(N6,AR9:AT22,3),IF(O10=MAX(M10:Q10),VLOOKUP(O6,AR9:AT22,3),IF(P10=MAX(M10:Q10),VLOOKUP(P6,AR9:AT22,3),IF(Q10=MAX(M10:Q10),VLOOKUP(Q6,AR9:AT22,3),"")))))</f>
        <v>KKO</v>
      </c>
      <c r="Y10" s="109" t="str">
        <f>IF(D10=MAX(D10:G10),VLOOKUP(D6,AR9:AU22,4),IF(E10=MAX(D10:G10),VLOOKUP(E6,AR9:AU22,4),IF(F10=MAX(D10:G10),VLOOKUP(F6,AR9:AU22,4),IF(G10=MAX(D10:G10),VLOOKUP(G6,AR9:AU22,4),""))))</f>
        <v>IPS</v>
      </c>
      <c r="Z10" s="109" t="str">
        <f>IF(H10=MAX(H10:L10),VLOOKUP(H6,AR9:AU22,4),IF(I10=MAX(H10:L10),VLOOKUP(I6,AR9:AU22,4),IF(J10=MAX(H10:L10),VLOOKUP(J6,AR9:AU22,4),IF(K10=MAX(H10:L10),VLOOKUP(K6,AR9:AU22,4),IF(L10=MAX(H10:L10),VLOOKUP(L6,AR9:AU22,4),"")))))</f>
        <v>1. Rekayasa Perangkat Lunak; 2. Teknik Komputer dan Jaringan; 3. Multimedia; 1. Teknik Transmisi Telekomunikasi; 2. Teknik Suitsing; 3. Teknik Jaringan Akses; 1. Teknik Produksi dan Penyiaran Program Radio dan Pertelevisian</v>
      </c>
      <c r="AA10" s="109" t="str">
        <f>IF(M10=MAX(M10:Q10),VLOOKUP(M6,AR9:AU22,4),IF(N10=MAX(M10:Q10),VLOOKUP(N6,AR9:AU22,4),IF(O10=MAX(M10:Q10),VLOOKUP(O6,AR9:AU22,4),IF(P10=MAX(M10:Q10),VLOOKUP(P6,AR9:AU22,4),IF(Q10=MAX(M10:Q10),VLOOKUP(Q6,AR9:AU22,4),"")))))</f>
        <v>Keolahragaan</v>
      </c>
      <c r="AB10" s="109"/>
      <c r="AC10" s="109" t="str">
        <f t="shared" si="1"/>
        <v>3</v>
      </c>
      <c r="AD10" s="109" t="str">
        <f t="shared" si="2"/>
        <v>6</v>
      </c>
      <c r="AE10" s="109" t="str">
        <f t="shared" si="3"/>
        <v>3</v>
      </c>
      <c r="AF10" s="109" t="str">
        <f t="shared" si="4"/>
        <v>2</v>
      </c>
      <c r="AG10" s="109" t="str">
        <f t="shared" si="5"/>
        <v>5</v>
      </c>
      <c r="AH10" s="109" t="str">
        <f t="shared" si="6"/>
        <v>3</v>
      </c>
      <c r="AI10" s="109" t="str">
        <f t="shared" si="7"/>
        <v>2</v>
      </c>
      <c r="AJ10" s="109" t="str">
        <f t="shared" si="8"/>
        <v>6</v>
      </c>
      <c r="AK10" s="109" t="str">
        <f t="shared" si="9"/>
        <v>6</v>
      </c>
      <c r="AL10" s="109" t="str">
        <f t="shared" si="10"/>
        <v>6</v>
      </c>
      <c r="AM10" s="109" t="str">
        <f t="shared" si="11"/>
        <v>3</v>
      </c>
      <c r="AN10" s="109" t="str">
        <f t="shared" si="12"/>
        <v>6</v>
      </c>
      <c r="AO10" s="109" t="str">
        <f t="shared" si="13"/>
        <v>6</v>
      </c>
      <c r="AP10" s="109" t="str">
        <f t="shared" si="14"/>
        <v>1</v>
      </c>
      <c r="AR10" s="117" t="s">
        <v>111</v>
      </c>
      <c r="AS10" s="106" t="s">
        <v>372</v>
      </c>
      <c r="AT10" s="107" t="s">
        <v>375</v>
      </c>
      <c r="AU10" s="94" t="s">
        <v>375</v>
      </c>
      <c r="AV10" s="93"/>
      <c r="AW10" s="93" t="s">
        <v>111</v>
      </c>
      <c r="AX10" s="93" t="s">
        <v>372</v>
      </c>
      <c r="AY10" s="94" t="s">
        <v>375</v>
      </c>
      <c r="AZ10" s="94" t="s">
        <v>375</v>
      </c>
    </row>
    <row r="11" spans="1:67" ht="15" customHeight="1" x14ac:dyDescent="0.25">
      <c r="A11" s="81" t="str">
        <f t="shared" si="15"/>
        <v/>
      </c>
      <c r="B11" s="77" t="str">
        <f>IF('INPUT DATA'!C13="","",'INPUT DATA'!C13)</f>
        <v/>
      </c>
      <c r="C11" s="77" t="str">
        <f>IF('INPUT DATA'!D13="","",'INPUT DATA'!D13)</f>
        <v/>
      </c>
      <c r="D11" s="77" t="str">
        <f>'INPUT DATA'!DM13</f>
        <v/>
      </c>
      <c r="E11" s="77" t="str">
        <f>'INPUT DATA'!DN13</f>
        <v/>
      </c>
      <c r="F11" s="77" t="str">
        <f>'INPUT DATA'!DO13</f>
        <v/>
      </c>
      <c r="G11" s="77" t="str">
        <f>'INPUT DATA'!DP13</f>
        <v/>
      </c>
      <c r="H11" s="77" t="str">
        <f>'INPUT DATA'!DQ13</f>
        <v/>
      </c>
      <c r="I11" s="77" t="str">
        <f>'INPUT DATA'!DR13</f>
        <v/>
      </c>
      <c r="J11" s="77" t="str">
        <f>'INPUT DATA'!DS13</f>
        <v/>
      </c>
      <c r="K11" s="77" t="str">
        <f>'INPUT DATA'!DT13</f>
        <v/>
      </c>
      <c r="L11" s="77" t="str">
        <f>'INPUT DATA'!DU13</f>
        <v/>
      </c>
      <c r="M11" s="77" t="str">
        <f>'INPUT DATA'!DV13</f>
        <v/>
      </c>
      <c r="N11" s="77" t="str">
        <f>'INPUT DATA'!DW13</f>
        <v/>
      </c>
      <c r="O11" s="77" t="str">
        <f>'INPUT DATA'!DX13</f>
        <v/>
      </c>
      <c r="P11" s="77" t="str">
        <f>'INPUT DATA'!DY13</f>
        <v/>
      </c>
      <c r="Q11" s="77" t="str">
        <f>'INPUT DATA'!DZ13</f>
        <v/>
      </c>
      <c r="R11" s="77" t="str">
        <f>IF(D11=MAX(D11:G11),VLOOKUP(D6,AR9:AT22,2),IF(E11=MAX(D11:G11),VLOOKUP(E6,AR9:AT22,2),IF(F11=MAX(D11:G11),VLOOKUP(F6,AR9:AT22,2),IF(G11=MAX(D11:G11),VLOOKUP(G6,AR9:AT22,2),""))))</f>
        <v/>
      </c>
      <c r="S11" s="77" t="str">
        <f>IF(D11=MAX(D11:G11),VLOOKUP(D6,AR9:AT22,3),IF(E11=MAX(D11:G11),VLOOKUP(E6,AR9:AT22,3),IF(F11=MAX(D11:G11),VLOOKUP(F6,AR9:AT22,3),IF(G11=MAX(D11:G11),VLOOKUP(G6,AR9:AT22,3),""))))</f>
        <v/>
      </c>
      <c r="T11" s="77" t="str">
        <f>IF(H11=MAX(H11:L11),VLOOKUP(H6,AR9:AT22,2),IF(I11=MAX(H11:L11),VLOOKUP(I6,AR9:AT22,2),IF(J11=MAX(H11:L11),VLOOKUP(J6,AR9:AT22,2),IF(K11=MAX(H11:L11),VLOOKUP(K6,AR9:AT22,2),IF(L11=MAX(H11:L11),VLOOKUP(L6,AR9:AT22,2),"")))))</f>
        <v/>
      </c>
      <c r="U11" s="77" t="str">
        <f>IF(H11=MAX(H11:L11),VLOOKUP(H6,AR9:AT22,3),IF(I11=MAX(H11:L11),VLOOKUP(I6,AR9:AT22,3),IF(J11=MAX(H11:L11),VLOOKUP(J6,AR9:AT22,3),IF(K11=MAX(H11:L11),VLOOKUP(K6,AR9:AT22,3),IF(L11=MAX(H11:L11),VLOOKUP(L6,AR9:AT22,3),"")))))</f>
        <v/>
      </c>
      <c r="V11" s="77" t="str">
        <f>IF(M11=MAX(M11:Q11),VLOOKUP(M6,AR9:AT22,2),IF(N11=MAX(M11:Q11),VLOOKUP(N6,AR9:AT22,2),IF(O11=MAX(M11:Q11),VLOOKUP(O6,AR9:AT22,2),IF(P11=MAX(M11:Q11),VLOOKUP(P6,AR9:AT22,2),IF(Q11=MAX(M11:Q11),VLOOKUP(Q6,AR9:AT22,2),"")))))</f>
        <v/>
      </c>
      <c r="W11" s="78" t="str">
        <f>IF(M11=MAX(M11:Q11),VLOOKUP(M6,AR9:AT22,3),IF(N11=MAX(M11:Q11),VLOOKUP(N6,AR9:AT22,3),IF(O11=MAX(M11:Q11),VLOOKUP(O6,AR9:AT22,3),IF(P11=MAX(M11:Q11),VLOOKUP(P6,AR9:AT22,3),IF(Q11=MAX(M11:Q11),VLOOKUP(Q6,AR9:AT22,3),"")))))</f>
        <v/>
      </c>
      <c r="Y11" s="109" t="str">
        <f>IF(D11=MAX(D11:G11),VLOOKUP(D6,AR9:AU22,4),IF(E11=MAX(D11:G11),VLOOKUP(E6,AR9:AU22,4),IF(F11=MAX(D11:G11),VLOOKUP(F6,AR9:AU22,4),IF(G11=MAX(D11:G11),VLOOKUP(G6,AR9:AU22,4),""))))</f>
        <v/>
      </c>
      <c r="Z11" s="109" t="str">
        <f>IF(H11=MAX(H11:L11),VLOOKUP(H6,AR9:AU22,4),IF(I11=MAX(H11:L11),VLOOKUP(I6,AR9:AU22,4),IF(J11=MAX(H11:L11),VLOOKUP(J6,AR9:AU22,4),IF(K11=MAX(H11:L11),VLOOKUP(K6,AR9:AU22,4),IF(L11=MAX(H11:L11),VLOOKUP(L6,AR9:AU22,4),"")))))</f>
        <v/>
      </c>
      <c r="AA11" s="109" t="str">
        <f>IF(M11=MAX(M11:Q11),VLOOKUP(M6,AR9:AU22,4),IF(N11=MAX(M11:Q11),VLOOKUP(N6,AR9:AU22,4),IF(O11=MAX(M11:Q11),VLOOKUP(O6,AR9:AU22,4),IF(P11=MAX(M11:Q11),VLOOKUP(P6,AR9:AU22,4),IF(Q11=MAX(M11:Q11),VLOOKUP(Q6,AR9:AU22,4),"")))))</f>
        <v/>
      </c>
      <c r="AB11" s="109"/>
      <c r="AC11" s="109" t="str">
        <f t="shared" si="1"/>
        <v/>
      </c>
      <c r="AD11" s="109" t="str">
        <f t="shared" si="2"/>
        <v/>
      </c>
      <c r="AE11" s="109" t="str">
        <f t="shared" si="3"/>
        <v/>
      </c>
      <c r="AF11" s="109" t="str">
        <f t="shared" si="4"/>
        <v/>
      </c>
      <c r="AG11" s="109" t="str">
        <f t="shared" si="5"/>
        <v/>
      </c>
      <c r="AH11" s="109" t="str">
        <f t="shared" si="6"/>
        <v/>
      </c>
      <c r="AI11" s="109" t="str">
        <f t="shared" si="7"/>
        <v/>
      </c>
      <c r="AJ11" s="109" t="str">
        <f t="shared" si="8"/>
        <v/>
      </c>
      <c r="AK11" s="109" t="str">
        <f t="shared" si="9"/>
        <v/>
      </c>
      <c r="AL11" s="109" t="str">
        <f t="shared" si="10"/>
        <v/>
      </c>
      <c r="AM11" s="109" t="str">
        <f t="shared" si="11"/>
        <v/>
      </c>
      <c r="AN11" s="109" t="str">
        <f t="shared" si="12"/>
        <v/>
      </c>
      <c r="AO11" s="109" t="str">
        <f t="shared" si="13"/>
        <v/>
      </c>
      <c r="AP11" s="109" t="str">
        <f t="shared" si="14"/>
        <v/>
      </c>
      <c r="AR11" s="117" t="s">
        <v>112</v>
      </c>
      <c r="AS11" s="106" t="s">
        <v>372</v>
      </c>
      <c r="AT11" s="107" t="s">
        <v>376</v>
      </c>
      <c r="AU11" s="94" t="s">
        <v>376</v>
      </c>
      <c r="AV11" s="93"/>
      <c r="AW11" s="93" t="s">
        <v>112</v>
      </c>
      <c r="AX11" s="93" t="s">
        <v>372</v>
      </c>
      <c r="AY11" s="94" t="s">
        <v>376</v>
      </c>
      <c r="AZ11" s="94" t="s">
        <v>376</v>
      </c>
    </row>
    <row r="12" spans="1:67" ht="15" customHeight="1" x14ac:dyDescent="0.25">
      <c r="A12" s="81" t="str">
        <f t="shared" si="15"/>
        <v/>
      </c>
      <c r="B12" s="77" t="str">
        <f>IF('INPUT DATA'!C14="","",'INPUT DATA'!C14)</f>
        <v/>
      </c>
      <c r="C12" s="77" t="str">
        <f>IF('INPUT DATA'!D14="","",'INPUT DATA'!D14)</f>
        <v/>
      </c>
      <c r="D12" s="77" t="str">
        <f>'INPUT DATA'!DM14</f>
        <v/>
      </c>
      <c r="E12" s="77" t="str">
        <f>'INPUT DATA'!DN14</f>
        <v/>
      </c>
      <c r="F12" s="77" t="str">
        <f>'INPUT DATA'!DO14</f>
        <v/>
      </c>
      <c r="G12" s="77" t="str">
        <f>'INPUT DATA'!DP14</f>
        <v/>
      </c>
      <c r="H12" s="77" t="str">
        <f>'INPUT DATA'!DQ14</f>
        <v/>
      </c>
      <c r="I12" s="77" t="str">
        <f>'INPUT DATA'!DR14</f>
        <v/>
      </c>
      <c r="J12" s="77" t="str">
        <f>'INPUT DATA'!DS14</f>
        <v/>
      </c>
      <c r="K12" s="77" t="str">
        <f>'INPUT DATA'!DT14</f>
        <v/>
      </c>
      <c r="L12" s="77" t="str">
        <f>'INPUT DATA'!DU14</f>
        <v/>
      </c>
      <c r="M12" s="77" t="str">
        <f>'INPUT DATA'!DV14</f>
        <v/>
      </c>
      <c r="N12" s="77" t="str">
        <f>'INPUT DATA'!DW14</f>
        <v/>
      </c>
      <c r="O12" s="77" t="str">
        <f>'INPUT DATA'!DX14</f>
        <v/>
      </c>
      <c r="P12" s="77" t="str">
        <f>'INPUT DATA'!DY14</f>
        <v/>
      </c>
      <c r="Q12" s="77" t="str">
        <f>'INPUT DATA'!DZ14</f>
        <v/>
      </c>
      <c r="R12" s="77" t="str">
        <f>IF(D12=MAX(D12:G12),VLOOKUP(D6,AR9:AT22,2),IF(E12=MAX(D12:G12),VLOOKUP(E6,AR9:AT22,2),IF(F12=MAX(D12:G12),VLOOKUP(F6,AR9:AT22,2),IF(G12=MAX(D12:G12),VLOOKUP(G6,AR9:AT22,2),""))))</f>
        <v/>
      </c>
      <c r="S12" s="77" t="str">
        <f>IF(D12=MAX(D12:G12),VLOOKUP(D6,AR9:AT22,3),IF(E12=MAX(D12:G12),VLOOKUP(E6,AR9:AT22,3),IF(F12=MAX(D12:G12),VLOOKUP(F6,AR9:AT22,3),IF(G12=MAX(D12:G12),VLOOKUP(G6,AR9:AT22,3),""))))</f>
        <v/>
      </c>
      <c r="T12" s="77" t="str">
        <f>IF(H12=MAX(H12:L12),VLOOKUP(H6,AR9:AT22,2),IF(I12=MAX(H12:L12),VLOOKUP(I6,AR9:AT22,2),IF(J12=MAX(H12:L12),VLOOKUP(J6,AR9:AT22,2),IF(K12=MAX(H12:L12),VLOOKUP(K6,AR9:AT22,2),IF(L12=MAX(H12:L12),VLOOKUP(L6,AR9:AT22,2),"")))))</f>
        <v/>
      </c>
      <c r="U12" s="77" t="str">
        <f>IF(H12=MAX(H12:L12),VLOOKUP(H6,AR9:AT22,3),IF(I12=MAX(H12:L12),VLOOKUP(I6,AR9:AT22,3),IF(J12=MAX(H12:L12),VLOOKUP(J6,AR9:AT22,3),IF(K12=MAX(H12:L12),VLOOKUP(K6,AR9:AT22,3),IF(L12=MAX(H12:L12),VLOOKUP(L6,AR9:AT22,3),"")))))</f>
        <v/>
      </c>
      <c r="V12" s="77" t="str">
        <f>IF(M12=MAX(M12:Q12),VLOOKUP(M6,AR9:AT22,2),IF(N12=MAX(M12:Q12),VLOOKUP(N6,AR9:AT22,2),IF(O12=MAX(M12:Q12),VLOOKUP(O6,AR9:AT22,2),IF(P12=MAX(M12:Q12),VLOOKUP(P6,AR9:AT22,2),IF(Q12=MAX(M12:Q12),VLOOKUP(Q6,AR9:AT22,2),"")))))</f>
        <v/>
      </c>
      <c r="W12" s="78" t="str">
        <f>IF(M12=MAX(M12:Q12),VLOOKUP(M6,AR9:AT22,3),IF(N12=MAX(M12:Q12),VLOOKUP(N6,AR9:AT22,3),IF(O12=MAX(M12:Q12),VLOOKUP(O6,AR9:AT22,3),IF(P12=MAX(M12:Q12),VLOOKUP(P6,AR9:AT22,3),IF(Q12=MAX(M12:Q12),VLOOKUP(Q6,AR9:AT22,3),"")))))</f>
        <v/>
      </c>
      <c r="Y12" s="109" t="str">
        <f>IF(D12=MAX(D12:G12),VLOOKUP(D6,AR9:AU22,4),IF(E12=MAX(D12:G12),VLOOKUP(E6,AR9:AU22,4),IF(F12=MAX(D12:G12),VLOOKUP(F6,AR9:AU22,4),IF(G12=MAX(D12:G12),VLOOKUP(G6,AR9:AU22,4),""))))</f>
        <v/>
      </c>
      <c r="Z12" s="109" t="str">
        <f>IF(H12=MAX(H12:L12),VLOOKUP(H6,AR9:AU22,4),IF(I12=MAX(H12:L12),VLOOKUP(I6,AR9:AU22,4),IF(J12=MAX(H12:L12),VLOOKUP(J6,AR9:AU22,4),IF(K12=MAX(H12:L12),VLOOKUP(K6,AR9:AU22,4),IF(L12=MAX(H12:L12),VLOOKUP(L6,AR9:AU22,4),"")))))</f>
        <v/>
      </c>
      <c r="AA12" s="109" t="str">
        <f>IF(M12=MAX(M12:Q12),VLOOKUP(M6,AR9:AU22,4),IF(N12=MAX(M12:Q12),VLOOKUP(N6,AR9:AU22,4),IF(O12=MAX(M12:Q12),VLOOKUP(O6,AR9:AU22,4),IF(P12=MAX(M12:Q12),VLOOKUP(P6,AR9:AU22,4),IF(Q12=MAX(M12:Q12),VLOOKUP(Q6,AR9:AU22,4),"")))))</f>
        <v/>
      </c>
      <c r="AB12" s="109"/>
      <c r="AC12" s="109" t="str">
        <f t="shared" si="1"/>
        <v/>
      </c>
      <c r="AD12" s="109" t="str">
        <f t="shared" si="2"/>
        <v/>
      </c>
      <c r="AE12" s="109" t="str">
        <f t="shared" si="3"/>
        <v/>
      </c>
      <c r="AF12" s="109" t="str">
        <f t="shared" si="4"/>
        <v/>
      </c>
      <c r="AG12" s="109" t="str">
        <f t="shared" si="5"/>
        <v/>
      </c>
      <c r="AH12" s="109" t="str">
        <f t="shared" si="6"/>
        <v/>
      </c>
      <c r="AI12" s="109" t="str">
        <f t="shared" si="7"/>
        <v/>
      </c>
      <c r="AJ12" s="109" t="str">
        <f t="shared" si="8"/>
        <v/>
      </c>
      <c r="AK12" s="109" t="str">
        <f t="shared" si="9"/>
        <v/>
      </c>
      <c r="AL12" s="109" t="str">
        <f t="shared" si="10"/>
        <v/>
      </c>
      <c r="AM12" s="109" t="str">
        <f t="shared" si="11"/>
        <v/>
      </c>
      <c r="AN12" s="109" t="str">
        <f t="shared" si="12"/>
        <v/>
      </c>
      <c r="AO12" s="109" t="str">
        <f t="shared" si="13"/>
        <v/>
      </c>
      <c r="AP12" s="109" t="str">
        <f t="shared" si="14"/>
        <v/>
      </c>
      <c r="AR12" s="117" t="s">
        <v>113</v>
      </c>
      <c r="AS12" s="106" t="s">
        <v>372</v>
      </c>
      <c r="AT12" s="107" t="s">
        <v>377</v>
      </c>
      <c r="AU12" s="94" t="s">
        <v>377</v>
      </c>
      <c r="AV12" s="93"/>
      <c r="AW12" s="93" t="s">
        <v>113</v>
      </c>
      <c r="AX12" s="93" t="s">
        <v>372</v>
      </c>
      <c r="AY12" s="94" t="s">
        <v>377</v>
      </c>
      <c r="AZ12" s="94" t="s">
        <v>377</v>
      </c>
    </row>
    <row r="13" spans="1:67" ht="15" customHeight="1" x14ac:dyDescent="0.25">
      <c r="A13" s="81" t="str">
        <f t="shared" si="15"/>
        <v/>
      </c>
      <c r="B13" s="77" t="str">
        <f>IF('INPUT DATA'!C15="","",'INPUT DATA'!C15)</f>
        <v/>
      </c>
      <c r="C13" s="77" t="str">
        <f>IF('INPUT DATA'!D15="","",'INPUT DATA'!D15)</f>
        <v/>
      </c>
      <c r="D13" s="77" t="str">
        <f>'INPUT DATA'!DM15</f>
        <v/>
      </c>
      <c r="E13" s="77" t="str">
        <f>'INPUT DATA'!DN15</f>
        <v/>
      </c>
      <c r="F13" s="77" t="str">
        <f>'INPUT DATA'!DO15</f>
        <v/>
      </c>
      <c r="G13" s="77" t="str">
        <f>'INPUT DATA'!DP15</f>
        <v/>
      </c>
      <c r="H13" s="77" t="str">
        <f>'INPUT DATA'!DQ15</f>
        <v/>
      </c>
      <c r="I13" s="77" t="str">
        <f>'INPUT DATA'!DR15</f>
        <v/>
      </c>
      <c r="J13" s="77" t="str">
        <f>'INPUT DATA'!DS15</f>
        <v/>
      </c>
      <c r="K13" s="77" t="str">
        <f>'INPUT DATA'!DT15</f>
        <v/>
      </c>
      <c r="L13" s="77" t="str">
        <f>'INPUT DATA'!DU15</f>
        <v/>
      </c>
      <c r="M13" s="77" t="str">
        <f>'INPUT DATA'!DV15</f>
        <v/>
      </c>
      <c r="N13" s="77" t="str">
        <f>'INPUT DATA'!DW15</f>
        <v/>
      </c>
      <c r="O13" s="77" t="str">
        <f>'INPUT DATA'!DX15</f>
        <v/>
      </c>
      <c r="P13" s="77" t="str">
        <f>'INPUT DATA'!DY15</f>
        <v/>
      </c>
      <c r="Q13" s="77" t="str">
        <f>'INPUT DATA'!DZ15</f>
        <v/>
      </c>
      <c r="R13" s="77" t="str">
        <f>IF(D13=MAX(D13:G13),VLOOKUP(D6,AR9:AT22,2),IF(E13=MAX(D13:G13),VLOOKUP(E6,AR9:AT22,2),IF(F13=MAX(D13:G13),VLOOKUP(F6,AR9:AT22,2),IF(G13=MAX(D13:G13),VLOOKUP(G6,AR9:AT22,2),""))))</f>
        <v/>
      </c>
      <c r="S13" s="77" t="str">
        <f>IF(D13=MAX(D13:G13),VLOOKUP(D6,AR9:AT22,3),IF(E13=MAX(D13:G13),VLOOKUP(E6,AR9:AT22,3),IF(F13=MAX(D13:G13),VLOOKUP(F6,AR9:AT22,3),IF(G13=MAX(D13:G13),VLOOKUP(G6,AR9:AT22,3),""))))</f>
        <v/>
      </c>
      <c r="T13" s="77" t="str">
        <f>IF(H13=MAX(H13:L13),VLOOKUP(H6,AR9:AT22,2),IF(I13=MAX(H13:L13),VLOOKUP(I6,AR9:AT22,2),IF(J13=MAX(H13:L13),VLOOKUP(J6,AR9:AT22,2),IF(K13=MAX(H13:L13),VLOOKUP(K6,AR9:AT22,2),IF(L13=MAX(H13:L13),VLOOKUP(L6,AR9:AT22,2),"")))))</f>
        <v/>
      </c>
      <c r="U13" s="77" t="str">
        <f>IF(H13=MAX(H13:L13),VLOOKUP(H6,AR9:AT22,3),IF(I13=MAX(H13:L13),VLOOKUP(I6,AR9:AT22,3),IF(J13=MAX(H13:L13),VLOOKUP(J6,AR9:AT22,3),IF(K13=MAX(H13:L13),VLOOKUP(K6,AR9:AT22,3),IF(L13=MAX(H13:L13),VLOOKUP(L6,AR9:AT22,3),"")))))</f>
        <v/>
      </c>
      <c r="V13" s="77" t="str">
        <f>IF(M13=MAX(M13:Q13),VLOOKUP(M6,AR9:AT22,2),IF(N13=MAX(M13:Q13),VLOOKUP(N6,AR9:AT22,2),IF(O13=MAX(M13:Q13),VLOOKUP(O6,AR9:AT22,2),IF(P13=MAX(M13:Q13),VLOOKUP(P6,AR9:AT22,2),IF(Q13=MAX(M13:Q13),VLOOKUP(Q6,AR9:AT22,2),"")))))</f>
        <v/>
      </c>
      <c r="W13" s="78" t="str">
        <f>IF(M13=MAX(M13:Q13),VLOOKUP(M6,AR9:AT22,3),IF(N13=MAX(M13:Q13),VLOOKUP(N6,AR9:AT22,3),IF(O13=MAX(M13:Q13),VLOOKUP(O6,AR9:AT22,3),IF(P13=MAX(M13:Q13),VLOOKUP(P6,AR9:AT22,3),IF(Q13=MAX(M13:Q13),VLOOKUP(Q6,AR9:AT22,3),"")))))</f>
        <v/>
      </c>
      <c r="Y13" s="109" t="str">
        <f>IF(D13=MAX(D13:G13),VLOOKUP(D6,AR9:AU22,4),IF(E13=MAX(D13:G13),VLOOKUP(E6,AR9:AU22,4),IF(F13=MAX(D13:G13),VLOOKUP(F6,AR9:AU22,4),IF(G13=MAX(D13:G13),VLOOKUP(G6,AR9:AU22,4),""))))</f>
        <v/>
      </c>
      <c r="Z13" s="109" t="str">
        <f>IF(H13=MAX(H13:L13),VLOOKUP(H6,AR9:AU22,4),IF(I13=MAX(H13:L13),VLOOKUP(I6,AR9:AU22,4),IF(J13=MAX(H13:L13),VLOOKUP(J6,AR9:AU22,4),IF(K13=MAX(H13:L13),VLOOKUP(K6,AR9:AU22,4),IF(L13=MAX(H13:L13),VLOOKUP(L6,AR9:AU22,4),"")))))</f>
        <v/>
      </c>
      <c r="AA13" s="109" t="str">
        <f>IF(M13=MAX(M13:Q13),VLOOKUP(M6,AR9:AU22,4),IF(N13=MAX(M13:Q13),VLOOKUP(N6,AR9:AU22,4),IF(O13=MAX(M13:Q13),VLOOKUP(O6,AR9:AU22,4),IF(P13=MAX(M13:Q13),VLOOKUP(P6,AR9:AU22,4),IF(Q13=MAX(M13:Q13),VLOOKUP(Q6,AR9:AU22,4),"")))))</f>
        <v/>
      </c>
      <c r="AB13" s="109"/>
      <c r="AC13" s="109" t="str">
        <f t="shared" si="1"/>
        <v/>
      </c>
      <c r="AD13" s="109" t="str">
        <f t="shared" si="2"/>
        <v/>
      </c>
      <c r="AE13" s="109" t="str">
        <f t="shared" si="3"/>
        <v/>
      </c>
      <c r="AF13" s="109" t="str">
        <f t="shared" si="4"/>
        <v/>
      </c>
      <c r="AG13" s="109" t="str">
        <f t="shared" si="5"/>
        <v/>
      </c>
      <c r="AH13" s="109" t="str">
        <f t="shared" si="6"/>
        <v/>
      </c>
      <c r="AI13" s="109" t="str">
        <f t="shared" si="7"/>
        <v/>
      </c>
      <c r="AJ13" s="109" t="str">
        <f t="shared" si="8"/>
        <v/>
      </c>
      <c r="AK13" s="109" t="str">
        <f t="shared" si="9"/>
        <v/>
      </c>
      <c r="AL13" s="109" t="str">
        <f t="shared" si="10"/>
        <v/>
      </c>
      <c r="AM13" s="109" t="str">
        <f t="shared" si="11"/>
        <v/>
      </c>
      <c r="AN13" s="109" t="str">
        <f t="shared" si="12"/>
        <v/>
      </c>
      <c r="AO13" s="109" t="str">
        <f t="shared" si="13"/>
        <v/>
      </c>
      <c r="AP13" s="109" t="str">
        <f t="shared" si="14"/>
        <v/>
      </c>
      <c r="AR13" s="117" t="s">
        <v>114</v>
      </c>
      <c r="AS13" s="106" t="s">
        <v>372</v>
      </c>
      <c r="AT13" s="107" t="s">
        <v>378</v>
      </c>
      <c r="AU13" s="94" t="s">
        <v>378</v>
      </c>
      <c r="AV13" s="93"/>
      <c r="AW13" s="93" t="s">
        <v>114</v>
      </c>
      <c r="AX13" s="93" t="s">
        <v>372</v>
      </c>
      <c r="AY13" s="94" t="s">
        <v>378</v>
      </c>
      <c r="AZ13" s="94" t="s">
        <v>378</v>
      </c>
    </row>
    <row r="14" spans="1:67" ht="15" customHeight="1" x14ac:dyDescent="0.25">
      <c r="A14" s="81" t="str">
        <f t="shared" si="15"/>
        <v/>
      </c>
      <c r="B14" s="77" t="str">
        <f>IF('INPUT DATA'!C16="","",'INPUT DATA'!C16)</f>
        <v/>
      </c>
      <c r="C14" s="77" t="str">
        <f>IF('INPUT DATA'!D16="","",'INPUT DATA'!D16)</f>
        <v/>
      </c>
      <c r="D14" s="77" t="str">
        <f>'INPUT DATA'!DM16</f>
        <v/>
      </c>
      <c r="E14" s="77" t="str">
        <f>'INPUT DATA'!DN16</f>
        <v/>
      </c>
      <c r="F14" s="77" t="str">
        <f>'INPUT DATA'!DO16</f>
        <v/>
      </c>
      <c r="G14" s="77" t="str">
        <f>'INPUT DATA'!DP16</f>
        <v/>
      </c>
      <c r="H14" s="77" t="str">
        <f>'INPUT DATA'!DQ16</f>
        <v/>
      </c>
      <c r="I14" s="77" t="str">
        <f>'INPUT DATA'!DR16</f>
        <v/>
      </c>
      <c r="J14" s="77" t="str">
        <f>'INPUT DATA'!DS16</f>
        <v/>
      </c>
      <c r="K14" s="77" t="str">
        <f>'INPUT DATA'!DT16</f>
        <v/>
      </c>
      <c r="L14" s="77" t="str">
        <f>'INPUT DATA'!DU16</f>
        <v/>
      </c>
      <c r="M14" s="77" t="str">
        <f>'INPUT DATA'!DV16</f>
        <v/>
      </c>
      <c r="N14" s="77" t="str">
        <f>'INPUT DATA'!DW16</f>
        <v/>
      </c>
      <c r="O14" s="77" t="str">
        <f>'INPUT DATA'!DX16</f>
        <v/>
      </c>
      <c r="P14" s="77" t="str">
        <f>'INPUT DATA'!DY16</f>
        <v/>
      </c>
      <c r="Q14" s="77" t="str">
        <f>'INPUT DATA'!DZ16</f>
        <v/>
      </c>
      <c r="R14" s="77" t="str">
        <f>IF(D14=MAX(D14:G14),VLOOKUP(D6,AR9:AT22,2),IF(E14=MAX(D14:G14),VLOOKUP(E6,AR9:AT22,2),IF(F14=MAX(D14:G14),VLOOKUP(F6,AR9:AT22,2),IF(G14=MAX(D14:G14),VLOOKUP(G6,AR9:AT22,2),""))))</f>
        <v/>
      </c>
      <c r="S14" s="77" t="str">
        <f>IF(D14=MAX(D14:G14),VLOOKUP(D6,AR9:AT22,3),IF(E14=MAX(D14:G14),VLOOKUP(E6,AR9:AT22,3),IF(F14=MAX(D14:G14),VLOOKUP(F6,AR9:AT22,3),IF(G14=MAX(D14:G14),VLOOKUP(G6,AR9:AT22,3),""))))</f>
        <v/>
      </c>
      <c r="T14" s="77" t="str">
        <f>IF(H14=MAX(H14:L14),VLOOKUP(H6,AR9:AT22,2),IF(I14=MAX(H14:L14),VLOOKUP(I6,AR9:AT22,2),IF(J14=MAX(H14:L14),VLOOKUP(J6,AR9:AT22,2),IF(K14=MAX(H14:L14),VLOOKUP(K6,AR9:AT22,2),IF(L14=MAX(H14:L14),VLOOKUP(L6,AR9:AT22,2),"")))))</f>
        <v/>
      </c>
      <c r="U14" s="77" t="str">
        <f>IF(H14=MAX(H14:L14),VLOOKUP(H6,AR9:AT22,3),IF(I14=MAX(H14:L14),VLOOKUP(I6,AR9:AT22,3),IF(J14=MAX(H14:L14),VLOOKUP(J6,AR9:AT22,3),IF(K14=MAX(H14:L14),VLOOKUP(K6,AR9:AT22,3),IF(L14=MAX(H14:L14),VLOOKUP(L6,AR9:AT22,3),"")))))</f>
        <v/>
      </c>
      <c r="V14" s="77" t="str">
        <f>IF(M14=MAX(M14:Q14),VLOOKUP(M6,AR9:AT22,2),IF(N14=MAX(M14:Q14),VLOOKUP(N6,AR9:AT22,2),IF(O14=MAX(M14:Q14),VLOOKUP(O6,AR9:AT22,2),IF(P14=MAX(M14:Q14),VLOOKUP(P6,AR9:AT22,2),IF(Q14=MAX(M14:Q14),VLOOKUP(Q6,AR9:AT22,2),"")))))</f>
        <v/>
      </c>
      <c r="W14" s="78" t="str">
        <f>IF(M14=MAX(M14:Q14),VLOOKUP(M6,AR9:AT22,3),IF(N14=MAX(M14:Q14),VLOOKUP(N6,AR9:AT22,3),IF(O14=MAX(M14:Q14),VLOOKUP(O6,AR9:AT22,3),IF(P14=MAX(M14:Q14),VLOOKUP(P6,AR9:AT22,3),IF(Q14=MAX(M14:Q14),VLOOKUP(Q6,AR9:AT22,3),"")))))</f>
        <v/>
      </c>
      <c r="Y14" s="109" t="str">
        <f>IF(D14=MAX(D14:G14),VLOOKUP(D6,AR9:AU22,4),IF(E14=MAX(D14:G14),VLOOKUP(E6,AR9:AU22,4),IF(F14=MAX(D14:G14),VLOOKUP(F6,AR9:AU22,4),IF(G14=MAX(D14:G14),VLOOKUP(G6,AR9:AU22,4),""))))</f>
        <v/>
      </c>
      <c r="Z14" s="109" t="str">
        <f>IF(H14=MAX(H14:L14),VLOOKUP(H6,AR9:AU22,4),IF(I14=MAX(H14:L14),VLOOKUP(I6,AR9:AU22,4),IF(J14=MAX(H14:L14),VLOOKUP(J6,AR9:AU22,4),IF(K14=MAX(H14:L14),VLOOKUP(K6,AR9:AU22,4),IF(L14=MAX(H14:L14),VLOOKUP(L6,AR9:AU22,4),"")))))</f>
        <v/>
      </c>
      <c r="AA14" s="109" t="str">
        <f>IF(M14=MAX(M14:Q14),VLOOKUP(M6,AR9:AU22,4),IF(N14=MAX(M14:Q14),VLOOKUP(N6,AR9:AU22,4),IF(O14=MAX(M14:Q14),VLOOKUP(O6,AR9:AU22,4),IF(P14=MAX(M14:Q14),VLOOKUP(P6,AR9:AU22,4),IF(Q14=MAX(M14:Q14),VLOOKUP(Q6,AR9:AU22,4),"")))))</f>
        <v/>
      </c>
      <c r="AB14" s="109"/>
      <c r="AC14" s="109" t="str">
        <f t="shared" si="1"/>
        <v/>
      </c>
      <c r="AD14" s="109" t="str">
        <f t="shared" si="2"/>
        <v/>
      </c>
      <c r="AE14" s="109" t="str">
        <f t="shared" si="3"/>
        <v/>
      </c>
      <c r="AF14" s="109" t="str">
        <f t="shared" si="4"/>
        <v/>
      </c>
      <c r="AG14" s="109" t="str">
        <f t="shared" si="5"/>
        <v/>
      </c>
      <c r="AH14" s="109" t="str">
        <f t="shared" si="6"/>
        <v/>
      </c>
      <c r="AI14" s="109" t="str">
        <f t="shared" si="7"/>
        <v/>
      </c>
      <c r="AJ14" s="109" t="str">
        <f t="shared" si="8"/>
        <v/>
      </c>
      <c r="AK14" s="109" t="str">
        <f t="shared" si="9"/>
        <v/>
      </c>
      <c r="AL14" s="109" t="str">
        <f t="shared" si="10"/>
        <v/>
      </c>
      <c r="AM14" s="109" t="str">
        <f t="shared" si="11"/>
        <v/>
      </c>
      <c r="AN14" s="109" t="str">
        <f t="shared" si="12"/>
        <v/>
      </c>
      <c r="AO14" s="109" t="str">
        <f t="shared" si="13"/>
        <v/>
      </c>
      <c r="AP14" s="109" t="str">
        <f t="shared" si="14"/>
        <v/>
      </c>
      <c r="AR14" s="117" t="s">
        <v>115</v>
      </c>
      <c r="AS14" s="106" t="s">
        <v>365</v>
      </c>
      <c r="AT14" s="108" t="s">
        <v>384</v>
      </c>
      <c r="AU14" s="95" t="s">
        <v>393</v>
      </c>
      <c r="AV14" s="93"/>
      <c r="AW14" s="93" t="s">
        <v>115</v>
      </c>
      <c r="AX14" s="93" t="s">
        <v>365</v>
      </c>
      <c r="AY14" s="95" t="s">
        <v>140</v>
      </c>
      <c r="AZ14" s="95" t="s">
        <v>141</v>
      </c>
    </row>
    <row r="15" spans="1:67" ht="15" customHeight="1" x14ac:dyDescent="0.25">
      <c r="A15" s="81" t="str">
        <f t="shared" si="15"/>
        <v/>
      </c>
      <c r="B15" s="77" t="str">
        <f>IF('INPUT DATA'!C17="","",'INPUT DATA'!C17)</f>
        <v/>
      </c>
      <c r="C15" s="77" t="str">
        <f>IF('INPUT DATA'!D17="","",'INPUT DATA'!D17)</f>
        <v/>
      </c>
      <c r="D15" s="77" t="str">
        <f>'INPUT DATA'!DM17</f>
        <v/>
      </c>
      <c r="E15" s="77" t="str">
        <f>'INPUT DATA'!DN17</f>
        <v/>
      </c>
      <c r="F15" s="77" t="str">
        <f>'INPUT DATA'!DO17</f>
        <v/>
      </c>
      <c r="G15" s="77" t="str">
        <f>'INPUT DATA'!DP17</f>
        <v/>
      </c>
      <c r="H15" s="77" t="str">
        <f>'INPUT DATA'!DQ17</f>
        <v/>
      </c>
      <c r="I15" s="77" t="str">
        <f>'INPUT DATA'!DR17</f>
        <v/>
      </c>
      <c r="J15" s="77" t="str">
        <f>'INPUT DATA'!DS17</f>
        <v/>
      </c>
      <c r="K15" s="77" t="str">
        <f>'INPUT DATA'!DT17</f>
        <v/>
      </c>
      <c r="L15" s="77" t="str">
        <f>'INPUT DATA'!DU17</f>
        <v/>
      </c>
      <c r="M15" s="77" t="str">
        <f>'INPUT DATA'!DV17</f>
        <v/>
      </c>
      <c r="N15" s="77" t="str">
        <f>'INPUT DATA'!DW17</f>
        <v/>
      </c>
      <c r="O15" s="77" t="str">
        <f>'INPUT DATA'!DX17</f>
        <v/>
      </c>
      <c r="P15" s="77" t="str">
        <f>'INPUT DATA'!DY17</f>
        <v/>
      </c>
      <c r="Q15" s="77" t="str">
        <f>'INPUT DATA'!DZ17</f>
        <v/>
      </c>
      <c r="R15" s="77" t="str">
        <f>IF(D15=MAX(D15:G15),VLOOKUP(D6,AR9:AT22,2),IF(E15=MAX(D15:G15),VLOOKUP(E6,AR9:AT22,2),IF(F15=MAX(D15:G15),VLOOKUP(F6,AR9:AT22,2),IF(G15=MAX(D15:G15),VLOOKUP(G6,AR9:AT22,2),""))))</f>
        <v/>
      </c>
      <c r="S15" s="77" t="str">
        <f>IF(D15=MAX(D15:G15),VLOOKUP(D6,AR9:AT22,3),IF(E15=MAX(D15:G15),VLOOKUP(E6,AR9:AT22,3),IF(F15=MAX(D15:G15),VLOOKUP(F6,AR9:AT22,3),IF(G15=MAX(D15:G15),VLOOKUP(G6,AR9:AT22,3),""))))</f>
        <v/>
      </c>
      <c r="T15" s="77" t="str">
        <f>IF(H15=MAX(H15:L15),VLOOKUP(H6,AR9:AT22,2),IF(I15=MAX(H15:L15),VLOOKUP(I6,AR9:AT22,2),IF(J15=MAX(H15:L15),VLOOKUP(J6,AR9:AT22,2),IF(K15=MAX(H15:L15),VLOOKUP(K6,AR9:AT22,2),IF(L15=MAX(H15:L15),VLOOKUP(L6,AR9:AT22,2),"")))))</f>
        <v/>
      </c>
      <c r="U15" s="77" t="str">
        <f>IF(H15=MAX(H15:L15),VLOOKUP(H6,AR9:AT22,3),IF(I15=MAX(H15:L15),VLOOKUP(I6,AR9:AT22,3),IF(J15=MAX(H15:L15),VLOOKUP(J6,AR9:AT22,3),IF(K15=MAX(H15:L15),VLOOKUP(K6,AR9:AT22,3),IF(L15=MAX(H15:L15),VLOOKUP(L6,AR9:AT22,3),"")))))</f>
        <v/>
      </c>
      <c r="V15" s="77" t="str">
        <f>IF(M15=MAX(M15:Q15),VLOOKUP(M6,AR9:AT22,2),IF(N15=MAX(M15:Q15),VLOOKUP(N6,AR9:AT22,2),IF(O15=MAX(M15:Q15),VLOOKUP(O6,AR9:AT22,2),IF(P15=MAX(M15:Q15),VLOOKUP(P6,AR9:AT22,2),IF(Q15=MAX(M15:Q15),VLOOKUP(Q6,AR9:AT22,2),"")))))</f>
        <v/>
      </c>
      <c r="W15" s="78" t="str">
        <f>IF(M15=MAX(M15:Q15),VLOOKUP(M6,AR9:AT22,3),IF(N15=MAX(M15:Q15),VLOOKUP(N6,AR9:AT22,3),IF(O15=MAX(M15:Q15),VLOOKUP(O6,AR9:AT22,3),IF(P15=MAX(M15:Q15),VLOOKUP(P6,AR9:AT22,3),IF(Q15=MAX(M15:Q15),VLOOKUP(Q6,AR9:AT22,3),"")))))</f>
        <v/>
      </c>
      <c r="Y15" s="109" t="str">
        <f>IF(D15=MAX(D15:G15),VLOOKUP(D6,AR9:AU22,4),IF(E15=MAX(D15:G15),VLOOKUP(E6,AR9:AU22,4),IF(F15=MAX(D15:G15),VLOOKUP(F6,AR9:AU22,4),IF(G15=MAX(D15:G15),VLOOKUP(G6,AR9:AU22,4),""))))</f>
        <v/>
      </c>
      <c r="Z15" s="109" t="str">
        <f>IF(H15=MAX(H15:L15),VLOOKUP(H6,AR9:AU22,4),IF(I15=MAX(H15:L15),VLOOKUP(I6,AR9:AU22,4),IF(J15=MAX(H15:L15),VLOOKUP(J6,AR9:AU22,4),IF(K15=MAX(H15:L15),VLOOKUP(K6,AR9:AU22,4),IF(L15=MAX(H15:L15),VLOOKUP(L6,AR9:AU22,4),"")))))</f>
        <v/>
      </c>
      <c r="AA15" s="109" t="str">
        <f>IF(M15=MAX(M15:Q15),VLOOKUP(M6,AR9:AU22,4),IF(N15=MAX(M15:Q15),VLOOKUP(N6,AR9:AU22,4),IF(O15=MAX(M15:Q15),VLOOKUP(O6,AR9:AU22,4),IF(P15=MAX(M15:Q15),VLOOKUP(P6,AR9:AU22,4),IF(Q15=MAX(M15:Q15),VLOOKUP(Q6,AR9:AU22,4),"")))))</f>
        <v/>
      </c>
      <c r="AB15" s="109"/>
      <c r="AC15" s="109" t="str">
        <f t="shared" si="1"/>
        <v/>
      </c>
      <c r="AD15" s="109" t="str">
        <f t="shared" si="2"/>
        <v/>
      </c>
      <c r="AE15" s="109" t="str">
        <f t="shared" si="3"/>
        <v/>
      </c>
      <c r="AF15" s="109" t="str">
        <f t="shared" si="4"/>
        <v/>
      </c>
      <c r="AG15" s="109" t="str">
        <f t="shared" si="5"/>
        <v/>
      </c>
      <c r="AH15" s="109" t="str">
        <f t="shared" si="6"/>
        <v/>
      </c>
      <c r="AI15" s="109" t="str">
        <f t="shared" si="7"/>
        <v/>
      </c>
      <c r="AJ15" s="109" t="str">
        <f t="shared" si="8"/>
        <v/>
      </c>
      <c r="AK15" s="109" t="str">
        <f t="shared" si="9"/>
        <v/>
      </c>
      <c r="AL15" s="109" t="str">
        <f t="shared" si="10"/>
        <v/>
      </c>
      <c r="AM15" s="109" t="str">
        <f t="shared" si="11"/>
        <v/>
      </c>
      <c r="AN15" s="109" t="str">
        <f t="shared" si="12"/>
        <v/>
      </c>
      <c r="AO15" s="109" t="str">
        <f t="shared" si="13"/>
        <v/>
      </c>
      <c r="AP15" s="109" t="str">
        <f t="shared" si="14"/>
        <v/>
      </c>
      <c r="AR15" s="117" t="s">
        <v>116</v>
      </c>
      <c r="AS15" s="106" t="s">
        <v>365</v>
      </c>
      <c r="AT15" s="108" t="s">
        <v>385</v>
      </c>
      <c r="AU15" s="95" t="s">
        <v>382</v>
      </c>
      <c r="AV15" s="93"/>
      <c r="AW15" s="93" t="s">
        <v>115</v>
      </c>
      <c r="AX15" s="93"/>
      <c r="AY15" s="95"/>
      <c r="AZ15" s="95" t="s">
        <v>142</v>
      </c>
    </row>
    <row r="16" spans="1:67" ht="15" customHeight="1" x14ac:dyDescent="0.25">
      <c r="A16" s="81" t="str">
        <f t="shared" si="15"/>
        <v/>
      </c>
      <c r="B16" s="77" t="str">
        <f>IF('INPUT DATA'!C18="","",'INPUT DATA'!C18)</f>
        <v/>
      </c>
      <c r="C16" s="77" t="str">
        <f>IF('INPUT DATA'!D18="","",'INPUT DATA'!D18)</f>
        <v/>
      </c>
      <c r="D16" s="77" t="str">
        <f>'INPUT DATA'!DM18</f>
        <v/>
      </c>
      <c r="E16" s="77" t="str">
        <f>'INPUT DATA'!DN18</f>
        <v/>
      </c>
      <c r="F16" s="77" t="str">
        <f>'INPUT DATA'!DO18</f>
        <v/>
      </c>
      <c r="G16" s="77" t="str">
        <f>'INPUT DATA'!DP18</f>
        <v/>
      </c>
      <c r="H16" s="77" t="str">
        <f>'INPUT DATA'!DQ18</f>
        <v/>
      </c>
      <c r="I16" s="77" t="str">
        <f>'INPUT DATA'!DR18</f>
        <v/>
      </c>
      <c r="J16" s="77" t="str">
        <f>'INPUT DATA'!DS18</f>
        <v/>
      </c>
      <c r="K16" s="77" t="str">
        <f>'INPUT DATA'!DT18</f>
        <v/>
      </c>
      <c r="L16" s="77" t="str">
        <f>'INPUT DATA'!DU18</f>
        <v/>
      </c>
      <c r="M16" s="77" t="str">
        <f>'INPUT DATA'!DV18</f>
        <v/>
      </c>
      <c r="N16" s="77" t="str">
        <f>'INPUT DATA'!DW18</f>
        <v/>
      </c>
      <c r="O16" s="77" t="str">
        <f>'INPUT DATA'!DX18</f>
        <v/>
      </c>
      <c r="P16" s="77" t="str">
        <f>'INPUT DATA'!DY18</f>
        <v/>
      </c>
      <c r="Q16" s="77" t="str">
        <f>'INPUT DATA'!DZ18</f>
        <v/>
      </c>
      <c r="R16" s="77" t="str">
        <f>IF(D16=MAX(D16:G16),VLOOKUP(D6,AR9:AT22,2),IF(E16=MAX(D16:G16),VLOOKUP(E6,AR9:AT22,2),IF(F16=MAX(D16:G16),VLOOKUP(F6,AR9:AT22,2),IF(G16=MAX(D16:G16),VLOOKUP(G6,AR9:AT22,2),""))))</f>
        <v/>
      </c>
      <c r="S16" s="77" t="str">
        <f>IF(D16=MAX(D16:G16),VLOOKUP(D6,AR9:AT22,3),IF(E16=MAX(D16:G16),VLOOKUP(E6,AR9:AT22,3),IF(F16=MAX(D16:G16),VLOOKUP(F6,AR9:AT22,3),IF(G16=MAX(D16:G16),VLOOKUP(G6,AR9:AT22,3),""))))</f>
        <v/>
      </c>
      <c r="T16" s="77" t="str">
        <f>IF(H16=MAX(H16:L16),VLOOKUP(H6,AR9:AT22,2),IF(I16=MAX(H16:L16),VLOOKUP(I6,AR9:AT22,2),IF(J16=MAX(H16:L16),VLOOKUP(J6,AR9:AT22,2),IF(K16=MAX(H16:L16),VLOOKUP(K6,AR9:AT22,2),IF(L16=MAX(H16:L16),VLOOKUP(L6,AR9:AT22,2),"")))))</f>
        <v/>
      </c>
      <c r="U16" s="77" t="str">
        <f>IF(H16=MAX(H16:L16),VLOOKUP(H6,AR9:AT22,3),IF(I16=MAX(H16:L16),VLOOKUP(I6,AR9:AT22,3),IF(J16=MAX(H16:L16),VLOOKUP(J6,AR9:AT22,3),IF(K16=MAX(H16:L16),VLOOKUP(K6,AR9:AT22,3),IF(L16=MAX(H16:L16),VLOOKUP(L6,AR9:AT22,3),"")))))</f>
        <v/>
      </c>
      <c r="V16" s="77" t="str">
        <f>IF(M16=MAX(M16:Q16),VLOOKUP(M6,AR9:AT22,2),IF(N16=MAX(M16:Q16),VLOOKUP(N6,AR9:AT22,2),IF(O16=MAX(M16:Q16),VLOOKUP(O6,AR9:AT22,2),IF(P16=MAX(M16:Q16),VLOOKUP(P6,AR9:AT22,2),IF(Q16=MAX(M16:Q16),VLOOKUP(Q6,AR9:AT22,2),"")))))</f>
        <v/>
      </c>
      <c r="W16" s="78" t="str">
        <f>IF(M16=MAX(M16:Q16),VLOOKUP(M6,AR9:AT22,3),IF(N16=MAX(M16:Q16),VLOOKUP(N6,AR9:AT22,3),IF(O16=MAX(M16:Q16),VLOOKUP(O6,AR9:AT22,3),IF(P16=MAX(M16:Q16),VLOOKUP(P6,AR9:AT22,3),IF(Q16=MAX(M16:Q16),VLOOKUP(Q6,AR9:AT22,3),"")))))</f>
        <v/>
      </c>
      <c r="Y16" s="109" t="str">
        <f>IF(D16=MAX(D16:G16),VLOOKUP(D6,AR9:AU22,4),IF(E16=MAX(D16:G16),VLOOKUP(E6,AR9:AU22,4),IF(F16=MAX(D16:G16),VLOOKUP(F6,AR9:AU22,4),IF(G16=MAX(D16:G16),VLOOKUP(G6,AR9:AU22,4),""))))</f>
        <v/>
      </c>
      <c r="Z16" s="109" t="str">
        <f>IF(H16=MAX(H16:L16),VLOOKUP(H6,AR9:AU22,4),IF(I16=MAX(H16:L16),VLOOKUP(I6,AR9:AU22,4),IF(J16=MAX(H16:L16),VLOOKUP(J6,AR9:AU22,4),IF(K16=MAX(H16:L16),VLOOKUP(K6,AR9:AU22,4),IF(L16=MAX(H16:L16),VLOOKUP(L6,AR9:AU22,4),"")))))</f>
        <v/>
      </c>
      <c r="AA16" s="109" t="str">
        <f>IF(M16=MAX(M16:Q16),VLOOKUP(M6,AR9:AU22,4),IF(N16=MAX(M16:Q16),VLOOKUP(N6,AR9:AU22,4),IF(O16=MAX(M16:Q16),VLOOKUP(O6,AR9:AU22,4),IF(P16=MAX(M16:Q16),VLOOKUP(P6,AR9:AU22,4),IF(Q16=MAX(M16:Q16),VLOOKUP(Q6,AR9:AU22,4),"")))))</f>
        <v/>
      </c>
      <c r="AB16" s="109"/>
      <c r="AC16" s="109" t="str">
        <f t="shared" si="1"/>
        <v/>
      </c>
      <c r="AD16" s="109" t="str">
        <f t="shared" si="2"/>
        <v/>
      </c>
      <c r="AE16" s="109" t="str">
        <f t="shared" si="3"/>
        <v/>
      </c>
      <c r="AF16" s="109" t="str">
        <f t="shared" si="4"/>
        <v/>
      </c>
      <c r="AG16" s="109" t="str">
        <f t="shared" si="5"/>
        <v/>
      </c>
      <c r="AH16" s="109" t="str">
        <f t="shared" si="6"/>
        <v/>
      </c>
      <c r="AI16" s="109" t="str">
        <f t="shared" si="7"/>
        <v/>
      </c>
      <c r="AJ16" s="109" t="str">
        <f t="shared" si="8"/>
        <v/>
      </c>
      <c r="AK16" s="109" t="str">
        <f t="shared" si="9"/>
        <v/>
      </c>
      <c r="AL16" s="109" t="str">
        <f t="shared" si="10"/>
        <v/>
      </c>
      <c r="AM16" s="109" t="str">
        <f t="shared" si="11"/>
        <v/>
      </c>
      <c r="AN16" s="109" t="str">
        <f t="shared" si="12"/>
        <v/>
      </c>
      <c r="AO16" s="109" t="str">
        <f t="shared" si="13"/>
        <v/>
      </c>
      <c r="AP16" s="109" t="str">
        <f t="shared" si="14"/>
        <v/>
      </c>
      <c r="AR16" s="117" t="s">
        <v>117</v>
      </c>
      <c r="AS16" s="106" t="s">
        <v>365</v>
      </c>
      <c r="AT16" s="108" t="s">
        <v>386</v>
      </c>
      <c r="AU16" s="95" t="s">
        <v>394</v>
      </c>
      <c r="AV16" s="93"/>
      <c r="AW16" s="93" t="s">
        <v>115</v>
      </c>
      <c r="AX16" s="93"/>
      <c r="AY16" s="95"/>
      <c r="AZ16" s="95" t="s">
        <v>143</v>
      </c>
    </row>
    <row r="17" spans="1:52" ht="15" customHeight="1" x14ac:dyDescent="0.25">
      <c r="A17" s="81" t="str">
        <f t="shared" si="15"/>
        <v/>
      </c>
      <c r="B17" s="77" t="str">
        <f>IF('INPUT DATA'!C19="","",'INPUT DATA'!C19)</f>
        <v/>
      </c>
      <c r="C17" s="77" t="str">
        <f>IF('INPUT DATA'!D19="","",'INPUT DATA'!D19)</f>
        <v/>
      </c>
      <c r="D17" s="77" t="str">
        <f>'INPUT DATA'!DM19</f>
        <v/>
      </c>
      <c r="E17" s="77" t="str">
        <f>'INPUT DATA'!DN19</f>
        <v/>
      </c>
      <c r="F17" s="77" t="str">
        <f>'INPUT DATA'!DO19</f>
        <v/>
      </c>
      <c r="G17" s="77" t="str">
        <f>'INPUT DATA'!DP19</f>
        <v/>
      </c>
      <c r="H17" s="77" t="str">
        <f>'INPUT DATA'!DQ19</f>
        <v/>
      </c>
      <c r="I17" s="77" t="str">
        <f>'INPUT DATA'!DR19</f>
        <v/>
      </c>
      <c r="J17" s="77" t="str">
        <f>'INPUT DATA'!DS19</f>
        <v/>
      </c>
      <c r="K17" s="77" t="str">
        <f>'INPUT DATA'!DT19</f>
        <v/>
      </c>
      <c r="L17" s="77" t="str">
        <f>'INPUT DATA'!DU19</f>
        <v/>
      </c>
      <c r="M17" s="77" t="str">
        <f>'INPUT DATA'!DV19</f>
        <v/>
      </c>
      <c r="N17" s="77" t="str">
        <f>'INPUT DATA'!DW19</f>
        <v/>
      </c>
      <c r="O17" s="77" t="str">
        <f>'INPUT DATA'!DX19</f>
        <v/>
      </c>
      <c r="P17" s="77" t="str">
        <f>'INPUT DATA'!DY19</f>
        <v/>
      </c>
      <c r="Q17" s="77" t="str">
        <f>'INPUT DATA'!DZ19</f>
        <v/>
      </c>
      <c r="R17" s="77" t="str">
        <f>IF(D17=MAX(D17:G17),VLOOKUP(D6,AR9:AT22,2),IF(E17=MAX(D17:G17),VLOOKUP(E6,AR9:AT22,2),IF(F17=MAX(D17:G17),VLOOKUP(F6,AR9:AT22,2),IF(G17=MAX(D17:G17),VLOOKUP(G6,AR9:AT22,2),""))))</f>
        <v/>
      </c>
      <c r="S17" s="77" t="str">
        <f>IF(D17=MAX(D17:G17),VLOOKUP(D6,AR9:AT22,3),IF(E17=MAX(D17:G17),VLOOKUP(E6,AR9:AT22,3),IF(F17=MAX(D17:G17),VLOOKUP(F6,AR9:AT22,3),IF(G17=MAX(D17:G17),VLOOKUP(G6,AR9:AT22,3),""))))</f>
        <v/>
      </c>
      <c r="T17" s="77" t="str">
        <f>IF(H17=MAX(H17:L17),VLOOKUP(H6,AR9:AT22,2),IF(I17=MAX(H17:L17),VLOOKUP(I6,AR9:AT22,2),IF(J17=MAX(H17:L17),VLOOKUP(J6,AR9:AT22,2),IF(K17=MAX(H17:L17),VLOOKUP(K6,AR9:AT22,2),IF(L17=MAX(H17:L17),VLOOKUP(L6,AR9:AT22,2),"")))))</f>
        <v/>
      </c>
      <c r="U17" s="77" t="str">
        <f>IF(H17=MAX(H17:L17),VLOOKUP(H6,AR9:AT22,3),IF(I17=MAX(H17:L17),VLOOKUP(I6,AR9:AT22,3),IF(J17=MAX(H17:L17),VLOOKUP(J6,AR9:AT22,3),IF(K17=MAX(H17:L17),VLOOKUP(K6,AR9:AT22,3),IF(L17=MAX(H17:L17),VLOOKUP(L6,AR9:AT22,3),"")))))</f>
        <v/>
      </c>
      <c r="V17" s="77" t="str">
        <f>IF(M17=MAX(M17:Q17),VLOOKUP(M6,AR9:AT22,2),IF(N17=MAX(M17:Q17),VLOOKUP(N6,AR9:AT22,2),IF(O17=MAX(M17:Q17),VLOOKUP(O6,AR9:AT22,2),IF(P17=MAX(M17:Q17),VLOOKUP(P6,AR9:AT22,2),IF(Q17=MAX(M17:Q17),VLOOKUP(Q6,AR9:AT22,2),"")))))</f>
        <v/>
      </c>
      <c r="W17" s="78" t="str">
        <f>IF(M17=MAX(M17:Q17),VLOOKUP(M6,AR9:AT22,3),IF(N17=MAX(M17:Q17),VLOOKUP(N6,AR9:AT22,3),IF(O17=MAX(M17:Q17),VLOOKUP(O6,AR9:AT22,3),IF(P17=MAX(M17:Q17),VLOOKUP(P6,AR9:AT22,3),IF(Q17=MAX(M17:Q17),VLOOKUP(Q6,AR9:AT22,3),"")))))</f>
        <v/>
      </c>
      <c r="Y17" s="109" t="str">
        <f>IF(D17=MAX(D17:G17),VLOOKUP(D6,AR9:AU22,4),IF(E17=MAX(D17:G17),VLOOKUP(E6,AR9:AU22,4),IF(F17=MAX(D17:G17),VLOOKUP(F6,AR9:AU22,4),IF(G17=MAX(D17:G17),VLOOKUP(G6,AR9:AU22,4),""))))</f>
        <v/>
      </c>
      <c r="Z17" s="109" t="str">
        <f>IF(H17=MAX(H17:L17),VLOOKUP(H6,AR9:AU22,4),IF(I17=MAX(H17:L17),VLOOKUP(I6,AR9:AU22,4),IF(J17=MAX(H17:L17),VLOOKUP(J6,AR9:AU22,4),IF(K17=MAX(H17:L17),VLOOKUP(K6,AR9:AU22,4),IF(L17=MAX(H17:L17),VLOOKUP(L6,AR9:AU22,4),"")))))</f>
        <v/>
      </c>
      <c r="AA17" s="109" t="str">
        <f>IF(M17=MAX(M17:Q17),VLOOKUP(M6,AR9:AU22,4),IF(N17=MAX(M17:Q17),VLOOKUP(N6,AR9:AU22,4),IF(O17=MAX(M17:Q17),VLOOKUP(O6,AR9:AU22,4),IF(P17=MAX(M17:Q17),VLOOKUP(P6,AR9:AU22,4),IF(Q17=MAX(M17:Q17),VLOOKUP(Q6,AR9:AU22,4),"")))))</f>
        <v/>
      </c>
      <c r="AB17" s="109"/>
      <c r="AC17" s="109" t="str">
        <f t="shared" si="1"/>
        <v/>
      </c>
      <c r="AD17" s="109" t="str">
        <f t="shared" si="2"/>
        <v/>
      </c>
      <c r="AE17" s="109" t="str">
        <f t="shared" si="3"/>
        <v/>
      </c>
      <c r="AF17" s="109" t="str">
        <f t="shared" si="4"/>
        <v/>
      </c>
      <c r="AG17" s="109" t="str">
        <f t="shared" si="5"/>
        <v/>
      </c>
      <c r="AH17" s="109" t="str">
        <f t="shared" si="6"/>
        <v/>
      </c>
      <c r="AI17" s="109" t="str">
        <f t="shared" si="7"/>
        <v/>
      </c>
      <c r="AJ17" s="109" t="str">
        <f t="shared" si="8"/>
        <v/>
      </c>
      <c r="AK17" s="109" t="str">
        <f t="shared" si="9"/>
        <v/>
      </c>
      <c r="AL17" s="109" t="str">
        <f t="shared" si="10"/>
        <v/>
      </c>
      <c r="AM17" s="109" t="str">
        <f t="shared" si="11"/>
        <v/>
      </c>
      <c r="AN17" s="109" t="str">
        <f t="shared" si="12"/>
        <v/>
      </c>
      <c r="AO17" s="109" t="str">
        <f t="shared" si="13"/>
        <v/>
      </c>
      <c r="AP17" s="109" t="str">
        <f t="shared" si="14"/>
        <v/>
      </c>
      <c r="AR17" s="117" t="s">
        <v>118</v>
      </c>
      <c r="AS17" s="106" t="s">
        <v>365</v>
      </c>
      <c r="AT17" s="108" t="s">
        <v>387</v>
      </c>
      <c r="AU17" s="95" t="s">
        <v>395</v>
      </c>
      <c r="AV17" s="93"/>
      <c r="AW17" s="93" t="s">
        <v>115</v>
      </c>
      <c r="AX17" s="93"/>
      <c r="AY17" s="95"/>
      <c r="AZ17" s="95" t="s">
        <v>144</v>
      </c>
    </row>
    <row r="18" spans="1:52" ht="15" customHeight="1" x14ac:dyDescent="0.25">
      <c r="A18" s="81" t="str">
        <f t="shared" si="15"/>
        <v/>
      </c>
      <c r="B18" s="77" t="str">
        <f>IF('INPUT DATA'!C20="","",'INPUT DATA'!C20)</f>
        <v/>
      </c>
      <c r="C18" s="77" t="str">
        <f>IF('INPUT DATA'!D20="","",'INPUT DATA'!D20)</f>
        <v/>
      </c>
      <c r="D18" s="77" t="str">
        <f>'INPUT DATA'!DM20</f>
        <v/>
      </c>
      <c r="E18" s="77" t="str">
        <f>'INPUT DATA'!DN20</f>
        <v/>
      </c>
      <c r="F18" s="77" t="str">
        <f>'INPUT DATA'!DO20</f>
        <v/>
      </c>
      <c r="G18" s="77" t="str">
        <f>'INPUT DATA'!DP20</f>
        <v/>
      </c>
      <c r="H18" s="77" t="str">
        <f>'INPUT DATA'!DQ20</f>
        <v/>
      </c>
      <c r="I18" s="77" t="str">
        <f>'INPUT DATA'!DR20</f>
        <v/>
      </c>
      <c r="J18" s="77" t="str">
        <f>'INPUT DATA'!DS20</f>
        <v/>
      </c>
      <c r="K18" s="77" t="str">
        <f>'INPUT DATA'!DT20</f>
        <v/>
      </c>
      <c r="L18" s="77" t="str">
        <f>'INPUT DATA'!DU20</f>
        <v/>
      </c>
      <c r="M18" s="77" t="str">
        <f>'INPUT DATA'!DV20</f>
        <v/>
      </c>
      <c r="N18" s="77" t="str">
        <f>'INPUT DATA'!DW20</f>
        <v/>
      </c>
      <c r="O18" s="77" t="str">
        <f>'INPUT DATA'!DX20</f>
        <v/>
      </c>
      <c r="P18" s="77" t="str">
        <f>'INPUT DATA'!DY20</f>
        <v/>
      </c>
      <c r="Q18" s="77" t="str">
        <f>'INPUT DATA'!DZ20</f>
        <v/>
      </c>
      <c r="R18" s="77" t="str">
        <f>IF(D18=MAX(D18:G18),VLOOKUP(D6,AR9:AT22,2),IF(E18=MAX(D18:G18),VLOOKUP(E6,AR9:AT22,2),IF(F18=MAX(D18:G18),VLOOKUP(F6,AR9:AT22,2),IF(G18=MAX(D18:G18),VLOOKUP(G6,AR9:AT22,2),""))))</f>
        <v/>
      </c>
      <c r="S18" s="77" t="str">
        <f>IF(D18=MAX(D18:G18),VLOOKUP(D6,AR9:AT22,3),IF(E18=MAX(D18:G18),VLOOKUP(E6,AR9:AT22,3),IF(F18=MAX(D18:G18),VLOOKUP(F6,AR9:AT22,3),IF(G18=MAX(D18:G18),VLOOKUP(G6,AR9:AT22,3),""))))</f>
        <v/>
      </c>
      <c r="T18" s="77" t="str">
        <f>IF(H18=MAX(H18:L18),VLOOKUP(H6,AR9:AT22,2),IF(I18=MAX(H18:L18),VLOOKUP(I6,AR9:AT22,2),IF(J18=MAX(H18:L18),VLOOKUP(J6,AR9:AT22,2),IF(K18=MAX(H18:L18),VLOOKUP(K6,AR9:AT22,2),IF(L18=MAX(H18:L18),VLOOKUP(L6,AR9:AT22,2),"")))))</f>
        <v/>
      </c>
      <c r="U18" s="77" t="str">
        <f>IF(H18=MAX(H18:L18),VLOOKUP(H6,AR9:AT22,3),IF(I18=MAX(H18:L18),VLOOKUP(I6,AR9:AT22,3),IF(J18=MAX(H18:L18),VLOOKUP(J6,AR9:AT22,3),IF(K18=MAX(H18:L18),VLOOKUP(K6,AR9:AT22,3),IF(L18=MAX(H18:L18),VLOOKUP(L6,AR9:AT22,3),"")))))</f>
        <v/>
      </c>
      <c r="V18" s="77" t="str">
        <f>IF(M18=MAX(M18:Q18),VLOOKUP(M6,AR9:AT22,2),IF(N18=MAX(M18:Q18),VLOOKUP(N6,AR9:AT22,2),IF(O18=MAX(M18:Q18),VLOOKUP(O6,AR9:AT22,2),IF(P18=MAX(M18:Q18),VLOOKUP(P6,AR9:AT22,2),IF(Q18=MAX(M18:Q18),VLOOKUP(Q6,AR9:AT22,2),"")))))</f>
        <v/>
      </c>
      <c r="W18" s="78" t="str">
        <f>IF(M18=MAX(M18:Q18),VLOOKUP(M6,AR9:AT22,3),IF(N18=MAX(M18:Q18),VLOOKUP(N6,AR9:AT22,3),IF(O18=MAX(M18:Q18),VLOOKUP(O6,AR9:AT22,3),IF(P18=MAX(M18:Q18),VLOOKUP(P6,AR9:AT22,3),IF(Q18=MAX(M18:Q18),VLOOKUP(Q6,AR9:AT22,3),"")))))</f>
        <v/>
      </c>
      <c r="Y18" s="109" t="str">
        <f>IF(D18=MAX(D18:G18),VLOOKUP(D6,AR9:AU22,4),IF(E18=MAX(D18:G18),VLOOKUP(E6,AR9:AU22,4),IF(F18=MAX(D18:G18),VLOOKUP(F6,AR9:AU22,4),IF(G18=MAX(D18:G18),VLOOKUP(G6,AR9:AU22,4),""))))</f>
        <v/>
      </c>
      <c r="Z18" s="109" t="str">
        <f>IF(H18=MAX(H18:L18),VLOOKUP(H6,AR9:AU22,4),IF(I18=MAX(H18:L18),VLOOKUP(I6,AR9:AU22,4),IF(J18=MAX(H18:L18),VLOOKUP(J6,AR9:AU22,4),IF(K18=MAX(H18:L18),VLOOKUP(K6,AR9:AU22,4),IF(L18=MAX(H18:L18),VLOOKUP(L6,AR9:AU22,4),"")))))</f>
        <v/>
      </c>
      <c r="AA18" s="109" t="str">
        <f>IF(M18=MAX(M18:Q18),VLOOKUP(M6,AR9:AU22,4),IF(N18=MAX(M18:Q18),VLOOKUP(N6,AR9:AU22,4),IF(O18=MAX(M18:Q18),VLOOKUP(O6,AR9:AU22,4),IF(P18=MAX(M18:Q18),VLOOKUP(P6,AR9:AU22,4),IF(Q18=MAX(M18:Q18),VLOOKUP(Q6,AR9:AU22,4),"")))))</f>
        <v/>
      </c>
      <c r="AB18" s="109"/>
      <c r="AC18" s="109" t="str">
        <f t="shared" si="1"/>
        <v/>
      </c>
      <c r="AD18" s="109" t="str">
        <f t="shared" si="2"/>
        <v/>
      </c>
      <c r="AE18" s="109" t="str">
        <f t="shared" si="3"/>
        <v/>
      </c>
      <c r="AF18" s="109" t="str">
        <f t="shared" si="4"/>
        <v/>
      </c>
      <c r="AG18" s="109" t="str">
        <f t="shared" si="5"/>
        <v/>
      </c>
      <c r="AH18" s="109" t="str">
        <f t="shared" si="6"/>
        <v/>
      </c>
      <c r="AI18" s="109" t="str">
        <f t="shared" si="7"/>
        <v/>
      </c>
      <c r="AJ18" s="109" t="str">
        <f t="shared" si="8"/>
        <v/>
      </c>
      <c r="AK18" s="109" t="str">
        <f t="shared" si="9"/>
        <v/>
      </c>
      <c r="AL18" s="109" t="str">
        <f t="shared" si="10"/>
        <v/>
      </c>
      <c r="AM18" s="109" t="str">
        <f t="shared" si="11"/>
        <v/>
      </c>
      <c r="AN18" s="109" t="str">
        <f t="shared" si="12"/>
        <v/>
      </c>
      <c r="AO18" s="109" t="str">
        <f t="shared" si="13"/>
        <v/>
      </c>
      <c r="AP18" s="109" t="str">
        <f t="shared" si="14"/>
        <v/>
      </c>
      <c r="AR18" s="117" t="s">
        <v>119</v>
      </c>
      <c r="AS18" s="106" t="s">
        <v>365</v>
      </c>
      <c r="AT18" s="108" t="s">
        <v>388</v>
      </c>
      <c r="AU18" s="95" t="s">
        <v>396</v>
      </c>
      <c r="AV18" s="93"/>
      <c r="AW18" s="93" t="s">
        <v>115</v>
      </c>
      <c r="AX18" s="93"/>
      <c r="AY18" s="95" t="s">
        <v>145</v>
      </c>
      <c r="AZ18" s="95" t="s">
        <v>146</v>
      </c>
    </row>
    <row r="19" spans="1:52" ht="15" customHeight="1" x14ac:dyDescent="0.25">
      <c r="A19" s="81" t="str">
        <f t="shared" si="15"/>
        <v/>
      </c>
      <c r="B19" s="77" t="str">
        <f>IF('INPUT DATA'!C21="","",'INPUT DATA'!C21)</f>
        <v/>
      </c>
      <c r="C19" s="77" t="str">
        <f>IF('INPUT DATA'!D21="","",'INPUT DATA'!D21)</f>
        <v/>
      </c>
      <c r="D19" s="77" t="str">
        <f>'INPUT DATA'!DM21</f>
        <v/>
      </c>
      <c r="E19" s="77" t="str">
        <f>'INPUT DATA'!DN21</f>
        <v/>
      </c>
      <c r="F19" s="77" t="str">
        <f>'INPUT DATA'!DO21</f>
        <v/>
      </c>
      <c r="G19" s="77" t="str">
        <f>'INPUT DATA'!DP21</f>
        <v/>
      </c>
      <c r="H19" s="77" t="str">
        <f>'INPUT DATA'!DQ21</f>
        <v/>
      </c>
      <c r="I19" s="77" t="str">
        <f>'INPUT DATA'!DR21</f>
        <v/>
      </c>
      <c r="J19" s="77" t="str">
        <f>'INPUT DATA'!DS21</f>
        <v/>
      </c>
      <c r="K19" s="77" t="str">
        <f>'INPUT DATA'!DT21</f>
        <v/>
      </c>
      <c r="L19" s="77" t="str">
        <f>'INPUT DATA'!DU21</f>
        <v/>
      </c>
      <c r="M19" s="77" t="str">
        <f>'INPUT DATA'!DV21</f>
        <v/>
      </c>
      <c r="N19" s="77" t="str">
        <f>'INPUT DATA'!DW21</f>
        <v/>
      </c>
      <c r="O19" s="77" t="str">
        <f>'INPUT DATA'!DX21</f>
        <v/>
      </c>
      <c r="P19" s="77" t="str">
        <f>'INPUT DATA'!DY21</f>
        <v/>
      </c>
      <c r="Q19" s="77" t="str">
        <f>'INPUT DATA'!DZ21</f>
        <v/>
      </c>
      <c r="R19" s="77" t="str">
        <f>IF(D19=MAX(D19:G19),VLOOKUP(D6,AR9:AT22,2),IF(E19=MAX(D19:G19),VLOOKUP(E6,AR9:AT22,2),IF(F19=MAX(D19:G19),VLOOKUP(F6,AR9:AT22,2),IF(G19=MAX(D19:G19),VLOOKUP(G6,AR9:AT22,2),""))))</f>
        <v/>
      </c>
      <c r="S19" s="77" t="str">
        <f>IF(D19=MAX(D19:G19),VLOOKUP(D6,AR9:AT22,3),IF(E19=MAX(D19:G19),VLOOKUP(E6,AR9:AT22,3),IF(F19=MAX(D19:G19),VLOOKUP(F6,AR9:AT22,3),IF(G19=MAX(D19:G19),VLOOKUP(G6,AR9:AT22,3),""))))</f>
        <v/>
      </c>
      <c r="T19" s="77" t="str">
        <f>IF(H19=MAX(H19:L19),VLOOKUP(H6,AR9:AT22,2),IF(I19=MAX(H19:L19),VLOOKUP(I6,AR9:AT22,2),IF(J19=MAX(H19:L19),VLOOKUP(J6,AR9:AT22,2),IF(K19=MAX(H19:L19),VLOOKUP(K6,AR9:AT22,2),IF(L19=MAX(H19:L19),VLOOKUP(L6,AR9:AT22,2),"")))))</f>
        <v/>
      </c>
      <c r="U19" s="77" t="str">
        <f>IF(H19=MAX(H19:L19),VLOOKUP(H6,AR9:AT22,3),IF(I19=MAX(H19:L19),VLOOKUP(I6,AR9:AT22,3),IF(J19=MAX(H19:L19),VLOOKUP(J6,AR9:AT22,3),IF(K19=MAX(H19:L19),VLOOKUP(K6,AR9:AT22,3),IF(L19=MAX(H19:L19),VLOOKUP(L6,AR9:AT22,3),"")))))</f>
        <v/>
      </c>
      <c r="V19" s="77" t="str">
        <f>IF(M19=MAX(M19:Q19),VLOOKUP(M6,AR9:AT22,2),IF(N19=MAX(M19:Q19),VLOOKUP(N6,AR9:AT22,2),IF(O19=MAX(M19:Q19),VLOOKUP(O6,AR9:AT22,2),IF(P19=MAX(M19:Q19),VLOOKUP(P6,AR9:AT22,2),IF(Q19=MAX(M19:Q19),VLOOKUP(Q6,AR9:AT22,2),"")))))</f>
        <v/>
      </c>
      <c r="W19" s="78" t="str">
        <f>IF(M19=MAX(M19:Q19),VLOOKUP(M6,AR9:AT22,3),IF(N19=MAX(M19:Q19),VLOOKUP(N6,AR9:AT22,3),IF(O19=MAX(M19:Q19),VLOOKUP(O6,AR9:AT22,3),IF(P19=MAX(M19:Q19),VLOOKUP(P6,AR9:AT22,3),IF(Q19=MAX(M19:Q19),VLOOKUP(Q6,AR9:AT22,3),"")))))</f>
        <v/>
      </c>
      <c r="Y19" s="109" t="str">
        <f>IF(D19=MAX(D19:G19),VLOOKUP(D6,AR9:AU22,4),IF(E19=MAX(D19:G19),VLOOKUP(E6,AR9:AU22,4),IF(F19=MAX(D19:G19),VLOOKUP(F6,AR9:AU22,4),IF(G19=MAX(D19:G19),VLOOKUP(G6,AR9:AU22,4),""))))</f>
        <v/>
      </c>
      <c r="Z19" s="109" t="str">
        <f>IF(H19=MAX(H19:L19),VLOOKUP(H6,AR9:AU22,4),IF(I19=MAX(H19:L19),VLOOKUP(I6,AR9:AU22,4),IF(J19=MAX(H19:L19),VLOOKUP(J6,AR9:AU22,4),IF(K19=MAX(H19:L19),VLOOKUP(K6,AR9:AU22,4),IF(L19=MAX(H19:L19),VLOOKUP(L6,AR9:AU22,4),"")))))</f>
        <v/>
      </c>
      <c r="AA19" s="109" t="str">
        <f>IF(M19=MAX(M19:Q19),VLOOKUP(M6,AR9:AU22,4),IF(N19=MAX(M19:Q19),VLOOKUP(N6,AR9:AU22,4),IF(O19=MAX(M19:Q19),VLOOKUP(O6,AR9:AU22,4),IF(P19=MAX(M19:Q19),VLOOKUP(P6,AR9:AU22,4),IF(Q19=MAX(M19:Q19),VLOOKUP(Q6,AR9:AU22,4),"")))))</f>
        <v/>
      </c>
      <c r="AB19" s="109"/>
      <c r="AC19" s="109" t="str">
        <f t="shared" si="1"/>
        <v/>
      </c>
      <c r="AD19" s="109" t="str">
        <f t="shared" si="2"/>
        <v/>
      </c>
      <c r="AE19" s="109" t="str">
        <f t="shared" si="3"/>
        <v/>
      </c>
      <c r="AF19" s="109" t="str">
        <f t="shared" si="4"/>
        <v/>
      </c>
      <c r="AG19" s="109" t="str">
        <f t="shared" si="5"/>
        <v/>
      </c>
      <c r="AH19" s="109" t="str">
        <f t="shared" si="6"/>
        <v/>
      </c>
      <c r="AI19" s="109" t="str">
        <f t="shared" si="7"/>
        <v/>
      </c>
      <c r="AJ19" s="109" t="str">
        <f t="shared" si="8"/>
        <v/>
      </c>
      <c r="AK19" s="109" t="str">
        <f t="shared" si="9"/>
        <v/>
      </c>
      <c r="AL19" s="109" t="str">
        <f t="shared" si="10"/>
        <v/>
      </c>
      <c r="AM19" s="109" t="str">
        <f t="shared" si="11"/>
        <v/>
      </c>
      <c r="AN19" s="109" t="str">
        <f t="shared" si="12"/>
        <v/>
      </c>
      <c r="AO19" s="109" t="str">
        <f t="shared" si="13"/>
        <v/>
      </c>
      <c r="AP19" s="109" t="str">
        <f t="shared" si="14"/>
        <v/>
      </c>
      <c r="AR19" s="117" t="s">
        <v>120</v>
      </c>
      <c r="AS19" s="106" t="s">
        <v>365</v>
      </c>
      <c r="AT19" s="108" t="s">
        <v>389</v>
      </c>
      <c r="AU19" s="95" t="s">
        <v>397</v>
      </c>
      <c r="AV19" s="93"/>
      <c r="AW19" s="93" t="s">
        <v>115</v>
      </c>
      <c r="AX19" s="93"/>
      <c r="AY19" s="95" t="s">
        <v>147</v>
      </c>
      <c r="AZ19" s="95" t="s">
        <v>148</v>
      </c>
    </row>
    <row r="20" spans="1:52" ht="15" customHeight="1" x14ac:dyDescent="0.25">
      <c r="A20" s="81" t="str">
        <f t="shared" si="15"/>
        <v/>
      </c>
      <c r="B20" s="77" t="str">
        <f>IF('INPUT DATA'!C22="","",'INPUT DATA'!C22)</f>
        <v/>
      </c>
      <c r="C20" s="77" t="str">
        <f>IF('INPUT DATA'!D22="","",'INPUT DATA'!D22)</f>
        <v/>
      </c>
      <c r="D20" s="77" t="str">
        <f>'INPUT DATA'!DM22</f>
        <v/>
      </c>
      <c r="E20" s="77" t="str">
        <f>'INPUT DATA'!DN22</f>
        <v/>
      </c>
      <c r="F20" s="77" t="str">
        <f>'INPUT DATA'!DO22</f>
        <v/>
      </c>
      <c r="G20" s="77" t="str">
        <f>'INPUT DATA'!DP22</f>
        <v/>
      </c>
      <c r="H20" s="77" t="str">
        <f>'INPUT DATA'!DQ22</f>
        <v/>
      </c>
      <c r="I20" s="77" t="str">
        <f>'INPUT DATA'!DR22</f>
        <v/>
      </c>
      <c r="J20" s="77" t="str">
        <f>'INPUT DATA'!DS22</f>
        <v/>
      </c>
      <c r="K20" s="77" t="str">
        <f>'INPUT DATA'!DT22</f>
        <v/>
      </c>
      <c r="L20" s="77" t="str">
        <f>'INPUT DATA'!DU22</f>
        <v/>
      </c>
      <c r="M20" s="77" t="str">
        <f>'INPUT DATA'!DV22</f>
        <v/>
      </c>
      <c r="N20" s="77" t="str">
        <f>'INPUT DATA'!DW22</f>
        <v/>
      </c>
      <c r="O20" s="77" t="str">
        <f>'INPUT DATA'!DX22</f>
        <v/>
      </c>
      <c r="P20" s="77" t="str">
        <f>'INPUT DATA'!DY22</f>
        <v/>
      </c>
      <c r="Q20" s="77" t="str">
        <f>'INPUT DATA'!DZ22</f>
        <v/>
      </c>
      <c r="R20" s="77" t="str">
        <f>IF(D20=MAX(D20:G20),VLOOKUP(D6,AR9:AT22,2),IF(E20=MAX(D20:G20),VLOOKUP(E6,AR9:AT22,2),IF(F20=MAX(D20:G20),VLOOKUP(F6,AR9:AT22,2),IF(G20=MAX(D20:G20),VLOOKUP(G6,AR9:AT22,2),""))))</f>
        <v/>
      </c>
      <c r="S20" s="77" t="str">
        <f>IF(D20=MAX(D20:G20),VLOOKUP(D6,AR9:AT22,3),IF(E20=MAX(D20:G20),VLOOKUP(E6,AR9:AT22,3),IF(F20=MAX(D20:G20),VLOOKUP(F6,AR9:AT22,3),IF(G20=MAX(D20:G20),VLOOKUP(G6,AR9:AT22,3),""))))</f>
        <v/>
      </c>
      <c r="T20" s="77" t="str">
        <f>IF(H20=MAX(H20:L20),VLOOKUP(H6,AR9:AT22,2),IF(I20=MAX(H20:L20),VLOOKUP(I6,AR9:AT22,2),IF(J20=MAX(H20:L20),VLOOKUP(J6,AR9:AT22,2),IF(K20=MAX(H20:L20),VLOOKUP(K6,AR9:AT22,2),IF(L20=MAX(H20:L20),VLOOKUP(L6,AR9:AT22,2),"")))))</f>
        <v/>
      </c>
      <c r="U20" s="77" t="str">
        <f>IF(H20=MAX(H20:L20),VLOOKUP(H6,AR9:AT22,3),IF(I20=MAX(H20:L20),VLOOKUP(I6,AR9:AT22,3),IF(J20=MAX(H20:L20),VLOOKUP(J6,AR9:AT22,3),IF(K20=MAX(H20:L20),VLOOKUP(K6,AR9:AT22,3),IF(L20=MAX(H20:L20),VLOOKUP(L6,AR9:AT22,3),"")))))</f>
        <v/>
      </c>
      <c r="V20" s="77" t="str">
        <f>IF(M20=MAX(M20:Q20),VLOOKUP(M6,AR9:AT22,2),IF(N20=MAX(M20:Q20),VLOOKUP(N6,AR9:AT22,2),IF(O20=MAX(M20:Q20),VLOOKUP(O6,AR9:AT22,2),IF(P20=MAX(M20:Q20),VLOOKUP(P6,AR9:AT22,2),IF(Q20=MAX(M20:Q20),VLOOKUP(Q6,AR9:AT22,2),"")))))</f>
        <v/>
      </c>
      <c r="W20" s="78" t="str">
        <f>IF(M20=MAX(M20:Q20),VLOOKUP(M6,AR9:AT22,3),IF(N20=MAX(M20:Q20),VLOOKUP(N6,AR9:AT22,3),IF(O20=MAX(M20:Q20),VLOOKUP(O6,AR9:AT22,3),IF(P20=MAX(M20:Q20),VLOOKUP(P6,AR9:AT22,3),IF(Q20=MAX(M20:Q20),VLOOKUP(Q6,AR9:AT22,3),"")))))</f>
        <v/>
      </c>
      <c r="Y20" s="109" t="str">
        <f>IF(D20=MAX(D20:G20),VLOOKUP(D6,AR9:AU22,4),IF(E20=MAX(D20:G20),VLOOKUP(E6,AR9:AU22,4),IF(F20=MAX(D20:G20),VLOOKUP(F6,AR9:AU22,4),IF(G20=MAX(D20:G20),VLOOKUP(G6,AR9:AU22,4),""))))</f>
        <v/>
      </c>
      <c r="Z20" s="109" t="str">
        <f>IF(H20=MAX(H20:L20),VLOOKUP(H6,AR9:AU22,4),IF(I20=MAX(H20:L20),VLOOKUP(I6,AR9:AU22,4),IF(J20=MAX(H20:L20),VLOOKUP(J6,AR9:AU22,4),IF(K20=MAX(H20:L20),VLOOKUP(K6,AR9:AU22,4),IF(L20=MAX(H20:L20),VLOOKUP(L6,AR9:AU22,4),"")))))</f>
        <v/>
      </c>
      <c r="AA20" s="109" t="str">
        <f>IF(M20=MAX(M20:Q20),VLOOKUP(M6,AR9:AU22,4),IF(N20=MAX(M20:Q20),VLOOKUP(N6,AR9:AU22,4),IF(O20=MAX(M20:Q20),VLOOKUP(O6,AR9:AU22,4),IF(P20=MAX(M20:Q20),VLOOKUP(P6,AR9:AU22,4),IF(Q20=MAX(M20:Q20),VLOOKUP(Q6,AR9:AU22,4),"")))))</f>
        <v/>
      </c>
      <c r="AB20" s="109"/>
      <c r="AC20" s="109" t="str">
        <f t="shared" si="1"/>
        <v/>
      </c>
      <c r="AD20" s="109" t="str">
        <f t="shared" si="2"/>
        <v/>
      </c>
      <c r="AE20" s="109" t="str">
        <f t="shared" si="3"/>
        <v/>
      </c>
      <c r="AF20" s="109" t="str">
        <f t="shared" si="4"/>
        <v/>
      </c>
      <c r="AG20" s="109" t="str">
        <f t="shared" si="5"/>
        <v/>
      </c>
      <c r="AH20" s="109" t="str">
        <f t="shared" si="6"/>
        <v/>
      </c>
      <c r="AI20" s="109" t="str">
        <f t="shared" si="7"/>
        <v/>
      </c>
      <c r="AJ20" s="109" t="str">
        <f t="shared" si="8"/>
        <v/>
      </c>
      <c r="AK20" s="109" t="str">
        <f t="shared" si="9"/>
        <v/>
      </c>
      <c r="AL20" s="109" t="str">
        <f t="shared" si="10"/>
        <v/>
      </c>
      <c r="AM20" s="109" t="str">
        <f t="shared" si="11"/>
        <v/>
      </c>
      <c r="AN20" s="109" t="str">
        <f t="shared" si="12"/>
        <v/>
      </c>
      <c r="AO20" s="109" t="str">
        <f t="shared" si="13"/>
        <v/>
      </c>
      <c r="AP20" s="109" t="str">
        <f t="shared" si="14"/>
        <v/>
      </c>
      <c r="AR20" s="117" t="s">
        <v>121</v>
      </c>
      <c r="AS20" s="106" t="s">
        <v>365</v>
      </c>
      <c r="AT20" s="108" t="s">
        <v>390</v>
      </c>
      <c r="AU20" s="95" t="s">
        <v>398</v>
      </c>
      <c r="AV20" s="93"/>
      <c r="AW20" s="93" t="s">
        <v>115</v>
      </c>
      <c r="AX20" s="93"/>
      <c r="AY20" s="95" t="s">
        <v>149</v>
      </c>
      <c r="AZ20" s="95" t="s">
        <v>150</v>
      </c>
    </row>
    <row r="21" spans="1:52" ht="15" customHeight="1" x14ac:dyDescent="0.25">
      <c r="A21" s="81" t="str">
        <f t="shared" si="15"/>
        <v/>
      </c>
      <c r="B21" s="77" t="str">
        <f>IF('INPUT DATA'!C23="","",'INPUT DATA'!C23)</f>
        <v/>
      </c>
      <c r="C21" s="77" t="str">
        <f>IF('INPUT DATA'!D23="","",'INPUT DATA'!D23)</f>
        <v/>
      </c>
      <c r="D21" s="77" t="str">
        <f>'INPUT DATA'!DM23</f>
        <v/>
      </c>
      <c r="E21" s="77" t="str">
        <f>'INPUT DATA'!DN23</f>
        <v/>
      </c>
      <c r="F21" s="77" t="str">
        <f>'INPUT DATA'!DO23</f>
        <v/>
      </c>
      <c r="G21" s="77" t="str">
        <f>'INPUT DATA'!DP23</f>
        <v/>
      </c>
      <c r="H21" s="77" t="str">
        <f>'INPUT DATA'!DQ23</f>
        <v/>
      </c>
      <c r="I21" s="77" t="str">
        <f>'INPUT DATA'!DR23</f>
        <v/>
      </c>
      <c r="J21" s="77" t="str">
        <f>'INPUT DATA'!DS23</f>
        <v/>
      </c>
      <c r="K21" s="77" t="str">
        <f>'INPUT DATA'!DT23</f>
        <v/>
      </c>
      <c r="L21" s="77" t="str">
        <f>'INPUT DATA'!DU23</f>
        <v/>
      </c>
      <c r="M21" s="77" t="str">
        <f>'INPUT DATA'!DV23</f>
        <v/>
      </c>
      <c r="N21" s="77" t="str">
        <f>'INPUT DATA'!DW23</f>
        <v/>
      </c>
      <c r="O21" s="77" t="str">
        <f>'INPUT DATA'!DX23</f>
        <v/>
      </c>
      <c r="P21" s="77" t="str">
        <f>'INPUT DATA'!DY23</f>
        <v/>
      </c>
      <c r="Q21" s="77" t="str">
        <f>'INPUT DATA'!DZ23</f>
        <v/>
      </c>
      <c r="R21" s="77" t="str">
        <f>IF(D21=MAX(D21:G21),VLOOKUP(D6,AR9:AT22,2),IF(E21=MAX(D21:G21),VLOOKUP(E6,AR9:AT22,2),IF(F21=MAX(D21:G21),VLOOKUP(F6,AR9:AT22,2),IF(G21=MAX(D21:G21),VLOOKUP(G6,AR9:AT22,2),""))))</f>
        <v/>
      </c>
      <c r="S21" s="77" t="str">
        <f>IF(D21=MAX(D21:G21),VLOOKUP(D6,AR9:AT22,3),IF(E21=MAX(D21:G21),VLOOKUP(E6,AR9:AT22,3),IF(F21=MAX(D21:G21),VLOOKUP(F6,AR9:AT22,3),IF(G21=MAX(D21:G21),VLOOKUP(G6,AR9:AT22,3),""))))</f>
        <v/>
      </c>
      <c r="T21" s="77" t="str">
        <f>IF(H21=MAX(H21:L21),VLOOKUP(H6,AR9:AT22,2),IF(I21=MAX(H21:L21),VLOOKUP(I6,AR9:AT22,2),IF(J21=MAX(H21:L21),VLOOKUP(J6,AR9:AT22,2),IF(K21=MAX(H21:L21),VLOOKUP(K6,AR9:AT22,2),IF(L21=MAX(H21:L21),VLOOKUP(L6,AR9:AT22,2),"")))))</f>
        <v/>
      </c>
      <c r="U21" s="77" t="str">
        <f>IF(H21=MAX(H21:L21),VLOOKUP(H6,AR9:AT22,3),IF(I21=MAX(H21:L21),VLOOKUP(I6,AR9:AT22,3),IF(J21=MAX(H21:L21),VLOOKUP(J6,AR9:AT22,3),IF(K21=MAX(H21:L21),VLOOKUP(K6,AR9:AT22,3),IF(L21=MAX(H21:L21),VLOOKUP(L6,AR9:AT22,3),"")))))</f>
        <v/>
      </c>
      <c r="V21" s="77" t="str">
        <f>IF(M21=MAX(M21:Q21),VLOOKUP(M6,AR9:AT22,2),IF(N21=MAX(M21:Q21),VLOOKUP(N6,AR9:AT22,2),IF(O21=MAX(M21:Q21),VLOOKUP(O6,AR9:AT22,2),IF(P21=MAX(M21:Q21),VLOOKUP(P6,AR9:AT22,2),IF(Q21=MAX(M21:Q21),VLOOKUP(Q6,AR9:AT22,2),"")))))</f>
        <v/>
      </c>
      <c r="W21" s="78" t="str">
        <f>IF(M21=MAX(M21:Q21),VLOOKUP(M6,AR9:AT22,3),IF(N21=MAX(M21:Q21),VLOOKUP(N6,AR9:AT22,3),IF(O21=MAX(M21:Q21),VLOOKUP(O6,AR9:AT22,3),IF(P21=MAX(M21:Q21),VLOOKUP(P6,AR9:AT22,3),IF(Q21=MAX(M21:Q21),VLOOKUP(Q6,AR9:AT22,3),"")))))</f>
        <v/>
      </c>
      <c r="Y21" s="109" t="str">
        <f>IF(D21=MAX(D21:G21),VLOOKUP(D6,AR9:AU22,4),IF(E21=MAX(D21:G21),VLOOKUP(E6,AR9:AU22,4),IF(F21=MAX(D21:G21),VLOOKUP(F6,AR9:AU22,4),IF(G21=MAX(D21:G21),VLOOKUP(G6,AR9:AU22,4),""))))</f>
        <v/>
      </c>
      <c r="Z21" s="109" t="str">
        <f>IF(H21=MAX(H21:L21),VLOOKUP(H6,AR9:AU22,4),IF(I21=MAX(H21:L21),VLOOKUP(I6,AR9:AU22,4),IF(J21=MAX(H21:L21),VLOOKUP(J6,AR9:AU22,4),IF(K21=MAX(H21:L21),VLOOKUP(K6,AR9:AU22,4),IF(L21=MAX(H21:L21),VLOOKUP(L6,AR9:AU22,4),"")))))</f>
        <v/>
      </c>
      <c r="AA21" s="109" t="str">
        <f>IF(M21=MAX(M21:Q21),VLOOKUP(M6,AR9:AU22,4),IF(N21=MAX(M21:Q21),VLOOKUP(N6,AR9:AU22,4),IF(O21=MAX(M21:Q21),VLOOKUP(O6,AR9:AU22,4),IF(P21=MAX(M21:Q21),VLOOKUP(P6,AR9:AU22,4),IF(Q21=MAX(M21:Q21),VLOOKUP(Q6,AR9:AU22,4),"")))))</f>
        <v/>
      </c>
      <c r="AB21" s="109"/>
      <c r="AC21" s="109" t="str">
        <f t="shared" si="1"/>
        <v/>
      </c>
      <c r="AD21" s="109" t="str">
        <f t="shared" si="2"/>
        <v/>
      </c>
      <c r="AE21" s="109" t="str">
        <f t="shared" si="3"/>
        <v/>
      </c>
      <c r="AF21" s="109" t="str">
        <f t="shared" si="4"/>
        <v/>
      </c>
      <c r="AG21" s="109" t="str">
        <f t="shared" si="5"/>
        <v/>
      </c>
      <c r="AH21" s="109" t="str">
        <f t="shared" si="6"/>
        <v/>
      </c>
      <c r="AI21" s="109" t="str">
        <f t="shared" si="7"/>
        <v/>
      </c>
      <c r="AJ21" s="109" t="str">
        <f t="shared" si="8"/>
        <v/>
      </c>
      <c r="AK21" s="109" t="str">
        <f t="shared" si="9"/>
        <v/>
      </c>
      <c r="AL21" s="109" t="str">
        <f t="shared" si="10"/>
        <v/>
      </c>
      <c r="AM21" s="109" t="str">
        <f t="shared" si="11"/>
        <v/>
      </c>
      <c r="AN21" s="109" t="str">
        <f t="shared" si="12"/>
        <v/>
      </c>
      <c r="AO21" s="109" t="str">
        <f t="shared" si="13"/>
        <v/>
      </c>
      <c r="AP21" s="109" t="str">
        <f t="shared" si="14"/>
        <v/>
      </c>
      <c r="AR21" s="117" t="s">
        <v>122</v>
      </c>
      <c r="AS21" s="106" t="s">
        <v>365</v>
      </c>
      <c r="AT21" s="108" t="s">
        <v>391</v>
      </c>
      <c r="AU21" s="95" t="s">
        <v>399</v>
      </c>
      <c r="AV21" s="93"/>
      <c r="AW21" s="93" t="s">
        <v>115</v>
      </c>
      <c r="AX21" s="93"/>
      <c r="AY21" s="95" t="s">
        <v>151</v>
      </c>
      <c r="AZ21" s="95" t="s">
        <v>152</v>
      </c>
    </row>
    <row r="22" spans="1:52" ht="15" customHeight="1" x14ac:dyDescent="0.25">
      <c r="A22" s="81" t="str">
        <f t="shared" si="15"/>
        <v/>
      </c>
      <c r="B22" s="77" t="str">
        <f>IF('INPUT DATA'!C24="","",'INPUT DATA'!C24)</f>
        <v/>
      </c>
      <c r="C22" s="77" t="str">
        <f>IF('INPUT DATA'!D24="","",'INPUT DATA'!D24)</f>
        <v/>
      </c>
      <c r="D22" s="77" t="str">
        <f>'INPUT DATA'!DM24</f>
        <v/>
      </c>
      <c r="E22" s="77" t="str">
        <f>'INPUT DATA'!DN24</f>
        <v/>
      </c>
      <c r="F22" s="77" t="str">
        <f>'INPUT DATA'!DO24</f>
        <v/>
      </c>
      <c r="G22" s="77" t="str">
        <f>'INPUT DATA'!DP24</f>
        <v/>
      </c>
      <c r="H22" s="77" t="str">
        <f>'INPUT DATA'!DQ24</f>
        <v/>
      </c>
      <c r="I22" s="77" t="str">
        <f>'INPUT DATA'!DR24</f>
        <v/>
      </c>
      <c r="J22" s="77" t="str">
        <f>'INPUT DATA'!DS24</f>
        <v/>
      </c>
      <c r="K22" s="77" t="str">
        <f>'INPUT DATA'!DT24</f>
        <v/>
      </c>
      <c r="L22" s="77" t="str">
        <f>'INPUT DATA'!DU24</f>
        <v/>
      </c>
      <c r="M22" s="77" t="str">
        <f>'INPUT DATA'!DV24</f>
        <v/>
      </c>
      <c r="N22" s="77" t="str">
        <f>'INPUT DATA'!DW24</f>
        <v/>
      </c>
      <c r="O22" s="77" t="str">
        <f>'INPUT DATA'!DX24</f>
        <v/>
      </c>
      <c r="P22" s="77" t="str">
        <f>'INPUT DATA'!DY24</f>
        <v/>
      </c>
      <c r="Q22" s="77" t="str">
        <f>'INPUT DATA'!DZ24</f>
        <v/>
      </c>
      <c r="R22" s="77" t="str">
        <f>IF(D22=MAX(D22:G22),VLOOKUP(D6,AR9:AT22,2),IF(E22=MAX(D22:G22),VLOOKUP(E6,AR9:AT22,2),IF(F22=MAX(D22:G22),VLOOKUP(F6,AR9:AT22,2),IF(G22=MAX(D22:G22),VLOOKUP(G6,AR9:AT22,2),""))))</f>
        <v/>
      </c>
      <c r="S22" s="77" t="str">
        <f>IF(D22=MAX(D22:G22),VLOOKUP(D6,AR9:AT22,3),IF(E22=MAX(D22:G22),VLOOKUP(E6,AR9:AT22,3),IF(F22=MAX(D22:G22),VLOOKUP(F6,AR9:AT22,3),IF(G22=MAX(D22:G22),VLOOKUP(G6,AR9:AT22,3),""))))</f>
        <v/>
      </c>
      <c r="T22" s="77" t="str">
        <f>IF(H22=MAX(H22:L22),VLOOKUP(H6,AR9:AT22,2),IF(I22=MAX(H22:L22),VLOOKUP(I6,AR9:AT22,2),IF(J22=MAX(H22:L22),VLOOKUP(J6,AR9:AT22,2),IF(K22=MAX(H22:L22),VLOOKUP(K6,AR9:AT22,2),IF(L22=MAX(H22:L22),VLOOKUP(L6,AR9:AT22,2),"")))))</f>
        <v/>
      </c>
      <c r="U22" s="77" t="str">
        <f>IF(H22=MAX(H22:L22),VLOOKUP(H6,AR9:AT22,3),IF(I22=MAX(H22:L22),VLOOKUP(I6,AR9:AT22,3),IF(J22=MAX(H22:L22),VLOOKUP(J6,AR9:AT22,3),IF(K22=MAX(H22:L22),VLOOKUP(K6,AR9:AT22,3),IF(L22=MAX(H22:L22),VLOOKUP(L6,AR9:AT22,3),"")))))</f>
        <v/>
      </c>
      <c r="V22" s="77" t="str">
        <f>IF(M22=MAX(M22:Q22),VLOOKUP(M6,AR9:AT22,2),IF(N22=MAX(M22:Q22),VLOOKUP(N6,AR9:AT22,2),IF(O22=MAX(M22:Q22),VLOOKUP(O6,AR9:AT22,2),IF(P22=MAX(M22:Q22),VLOOKUP(P6,AR9:AT22,2),IF(Q22=MAX(M22:Q22),VLOOKUP(Q6,AR9:AT22,2),"")))))</f>
        <v/>
      </c>
      <c r="W22" s="78" t="str">
        <f>IF(M22=MAX(M22:Q22),VLOOKUP(M6,AR9:AT22,3),IF(N22=MAX(M22:Q22),VLOOKUP(N6,AR9:AT22,3),IF(O22=MAX(M22:Q22),VLOOKUP(O6,AR9:AT22,3),IF(P22=MAX(M22:Q22),VLOOKUP(P6,AR9:AT22,3),IF(Q22=MAX(M22:Q22),VLOOKUP(Q6,AR9:AT22,3),"")))))</f>
        <v/>
      </c>
      <c r="Y22" s="109" t="str">
        <f>IF(D22=MAX(D22:G22),VLOOKUP(D6,AR9:AU22,4),IF(E22=MAX(D22:G22),VLOOKUP(E6,AR9:AU22,4),IF(F22=MAX(D22:G22),VLOOKUP(F6,AR9:AU22,4),IF(G22=MAX(D22:G22),VLOOKUP(G6,AR9:AU22,4),""))))</f>
        <v/>
      </c>
      <c r="Z22" s="109" t="str">
        <f>IF(H22=MAX(H22:L22),VLOOKUP(H6,AR9:AU22,4),IF(I22=MAX(H22:L22),VLOOKUP(I6,AR9:AU22,4),IF(J22=MAX(H22:L22),VLOOKUP(J6,AR9:AU22,4),IF(K22=MAX(H22:L22),VLOOKUP(K6,AR9:AU22,4),IF(L22=MAX(H22:L22),VLOOKUP(L6,AR9:AU22,4),"")))))</f>
        <v/>
      </c>
      <c r="AA22" s="109" t="str">
        <f>IF(M22=MAX(M22:Q22),VLOOKUP(M6,AR9:AU22,4),IF(N22=MAX(M22:Q22),VLOOKUP(N6,AR9:AU22,4),IF(O22=MAX(M22:Q22),VLOOKUP(O6,AR9:AU22,4),IF(P22=MAX(M22:Q22),VLOOKUP(P6,AR9:AU22,4),IF(Q22=MAX(M22:Q22),VLOOKUP(Q6,AR9:AU22,4),"")))))</f>
        <v/>
      </c>
      <c r="AB22" s="109"/>
      <c r="AC22" s="109" t="str">
        <f t="shared" si="1"/>
        <v/>
      </c>
      <c r="AD22" s="109" t="str">
        <f t="shared" si="2"/>
        <v/>
      </c>
      <c r="AE22" s="109" t="str">
        <f t="shared" si="3"/>
        <v/>
      </c>
      <c r="AF22" s="109" t="str">
        <f t="shared" si="4"/>
        <v/>
      </c>
      <c r="AG22" s="109" t="str">
        <f t="shared" si="5"/>
        <v/>
      </c>
      <c r="AH22" s="109" t="str">
        <f t="shared" si="6"/>
        <v/>
      </c>
      <c r="AI22" s="109" t="str">
        <f t="shared" si="7"/>
        <v/>
      </c>
      <c r="AJ22" s="109" t="str">
        <f t="shared" si="8"/>
        <v/>
      </c>
      <c r="AK22" s="109" t="str">
        <f t="shared" si="9"/>
        <v/>
      </c>
      <c r="AL22" s="109" t="str">
        <f t="shared" si="10"/>
        <v/>
      </c>
      <c r="AM22" s="109" t="str">
        <f t="shared" si="11"/>
        <v/>
      </c>
      <c r="AN22" s="109" t="str">
        <f t="shared" si="12"/>
        <v/>
      </c>
      <c r="AO22" s="109" t="str">
        <f t="shared" si="13"/>
        <v/>
      </c>
      <c r="AP22" s="109" t="str">
        <f t="shared" si="14"/>
        <v/>
      </c>
      <c r="AR22" s="118" t="s">
        <v>123</v>
      </c>
      <c r="AS22" s="111" t="s">
        <v>379</v>
      </c>
      <c r="AT22" s="112" t="s">
        <v>380</v>
      </c>
      <c r="AU22" s="113" t="s">
        <v>400</v>
      </c>
      <c r="AV22" s="93"/>
      <c r="AW22" s="93" t="s">
        <v>115</v>
      </c>
      <c r="AX22" s="93"/>
      <c r="AY22" s="95"/>
      <c r="AZ22" s="95" t="s">
        <v>153</v>
      </c>
    </row>
    <row r="23" spans="1:52" ht="15" customHeight="1" x14ac:dyDescent="0.25">
      <c r="A23" s="81" t="str">
        <f t="shared" si="15"/>
        <v/>
      </c>
      <c r="B23" s="77" t="str">
        <f>IF('INPUT DATA'!C25="","",'INPUT DATA'!C25)</f>
        <v/>
      </c>
      <c r="C23" s="77" t="str">
        <f>IF('INPUT DATA'!D25="","",'INPUT DATA'!D25)</f>
        <v/>
      </c>
      <c r="D23" s="77" t="str">
        <f>'INPUT DATA'!DM25</f>
        <v/>
      </c>
      <c r="E23" s="77" t="str">
        <f>'INPUT DATA'!DN25</f>
        <v/>
      </c>
      <c r="F23" s="77" t="str">
        <f>'INPUT DATA'!DO25</f>
        <v/>
      </c>
      <c r="G23" s="77" t="str">
        <f>'INPUT DATA'!DP25</f>
        <v/>
      </c>
      <c r="H23" s="77" t="str">
        <f>'INPUT DATA'!DQ25</f>
        <v/>
      </c>
      <c r="I23" s="77" t="str">
        <f>'INPUT DATA'!DR25</f>
        <v/>
      </c>
      <c r="J23" s="77" t="str">
        <f>'INPUT DATA'!DS25</f>
        <v/>
      </c>
      <c r="K23" s="77" t="str">
        <f>'INPUT DATA'!DT25</f>
        <v/>
      </c>
      <c r="L23" s="77" t="str">
        <f>'INPUT DATA'!DU25</f>
        <v/>
      </c>
      <c r="M23" s="77" t="str">
        <f>'INPUT DATA'!DV25</f>
        <v/>
      </c>
      <c r="N23" s="77" t="str">
        <f>'INPUT DATA'!DW25</f>
        <v/>
      </c>
      <c r="O23" s="77" t="str">
        <f>'INPUT DATA'!DX25</f>
        <v/>
      </c>
      <c r="P23" s="77" t="str">
        <f>'INPUT DATA'!DY25</f>
        <v/>
      </c>
      <c r="Q23" s="77" t="str">
        <f>'INPUT DATA'!DZ25</f>
        <v/>
      </c>
      <c r="R23" s="77" t="str">
        <f>IF(D23=MAX(D23:G23),VLOOKUP(D6,AR9:AT22,2),IF(E23=MAX(D23:G23),VLOOKUP(E6,AR9:AT22,2),IF(F23=MAX(D23:G23),VLOOKUP(F6,AR9:AT22,2),IF(G23=MAX(D23:G23),VLOOKUP(G6,AR9:AT22,2),""))))</f>
        <v/>
      </c>
      <c r="S23" s="77" t="str">
        <f>IF(D23=MAX(D23:G23),VLOOKUP(D6,AR9:AT22,3),IF(E23=MAX(D23:G23),VLOOKUP(E6,AR9:AT22,3),IF(F23=MAX(D23:G23),VLOOKUP(F6,AR9:AT22,3),IF(G23=MAX(D23:G23),VLOOKUP(G6,AR9:AT22,3),""))))</f>
        <v/>
      </c>
      <c r="T23" s="77" t="str">
        <f>IF(H23=MAX(H23:L23),VLOOKUP(H6,AR9:AT22,2),IF(I23=MAX(H23:L23),VLOOKUP(I6,AR9:AT22,2),IF(J23=MAX(H23:L23),VLOOKUP(J6,AR9:AT22,2),IF(K23=MAX(H23:L23),VLOOKUP(K6,AR9:AT22,2),IF(L23=MAX(H23:L23),VLOOKUP(L6,AR9:AT22,2),"")))))</f>
        <v/>
      </c>
      <c r="U23" s="77" t="str">
        <f>IF(H23=MAX(H23:L23),VLOOKUP(H6,AR9:AT22,3),IF(I23=MAX(H23:L23),VLOOKUP(I6,AR9:AT22,3),IF(J23=MAX(H23:L23),VLOOKUP(J6,AR9:AT22,3),IF(K23=MAX(H23:L23),VLOOKUP(K6,AR9:AT22,3),IF(L23=MAX(H23:L23),VLOOKUP(L6,AR9:AT22,3),"")))))</f>
        <v/>
      </c>
      <c r="V23" s="77" t="str">
        <f>IF(M23=MAX(M23:Q23),VLOOKUP(M6,AR9:AT22,2),IF(N23=MAX(M23:Q23),VLOOKUP(N6,AR9:AT22,2),IF(O23=MAX(M23:Q23),VLOOKUP(O6,AR9:AT22,2),IF(P23=MAX(M23:Q23),VLOOKUP(P6,AR9:AT22,2),IF(Q23=MAX(M23:Q23),VLOOKUP(Q6,AR9:AT22,2),"")))))</f>
        <v/>
      </c>
      <c r="W23" s="78" t="str">
        <f>IF(M23=MAX(M23:Q23),VLOOKUP(M6,AR9:AT22,3),IF(N23=MAX(M23:Q23),VLOOKUP(N6,AR9:AT22,3),IF(O23=MAX(M23:Q23),VLOOKUP(O6,AR9:AT22,3),IF(P23=MAX(M23:Q23),VLOOKUP(P6,AR9:AT22,3),IF(Q23=MAX(M23:Q23),VLOOKUP(Q6,AR9:AT22,3),"")))))</f>
        <v/>
      </c>
      <c r="Y23" s="109" t="str">
        <f>IF(D23=MAX(D23:G23),VLOOKUP(D6,AR9:AU22,4),IF(E23=MAX(D23:G23),VLOOKUP(E6,AR9:AU22,4),IF(F23=MAX(D23:G23),VLOOKUP(F6,AR9:AU22,4),IF(G23=MAX(D23:G23),VLOOKUP(G6,AR9:AU22,4),""))))</f>
        <v/>
      </c>
      <c r="Z23" s="109" t="str">
        <f>IF(H23=MAX(H23:L23),VLOOKUP(H6,AR9:AU22,4),IF(I23=MAX(H23:L23),VLOOKUP(I6,AR9:AU22,4),IF(J23=MAX(H23:L23),VLOOKUP(J6,AR9:AU22,4),IF(K23=MAX(H23:L23),VLOOKUP(K6,AR9:AU22,4),IF(L23=MAX(H23:L23),VLOOKUP(L6,AR9:AU22,4),"")))))</f>
        <v/>
      </c>
      <c r="AA23" s="109" t="str">
        <f>IF(M23=MAX(M23:Q23),VLOOKUP(M6,AR9:AU22,4),IF(N23=MAX(M23:Q23),VLOOKUP(N6,AR9:AU22,4),IF(O23=MAX(M23:Q23),VLOOKUP(O6,AR9:AU22,4),IF(P23=MAX(M23:Q23),VLOOKUP(P6,AR9:AU22,4),IF(Q23=MAX(M23:Q23),VLOOKUP(Q6,AR9:AU22,4),"")))))</f>
        <v/>
      </c>
      <c r="AB23" s="109"/>
      <c r="AC23" s="109" t="str">
        <f t="shared" si="1"/>
        <v/>
      </c>
      <c r="AD23" s="109" t="str">
        <f t="shared" si="2"/>
        <v/>
      </c>
      <c r="AE23" s="109" t="str">
        <f t="shared" si="3"/>
        <v/>
      </c>
      <c r="AF23" s="109" t="str">
        <f t="shared" si="4"/>
        <v/>
      </c>
      <c r="AG23" s="109" t="str">
        <f t="shared" si="5"/>
        <v/>
      </c>
      <c r="AH23" s="109" t="str">
        <f t="shared" si="6"/>
        <v/>
      </c>
      <c r="AI23" s="109" t="str">
        <f t="shared" si="7"/>
        <v/>
      </c>
      <c r="AJ23" s="109" t="str">
        <f t="shared" si="8"/>
        <v/>
      </c>
      <c r="AK23" s="109" t="str">
        <f t="shared" si="9"/>
        <v/>
      </c>
      <c r="AL23" s="109" t="str">
        <f t="shared" si="10"/>
        <v/>
      </c>
      <c r="AM23" s="109" t="str">
        <f t="shared" si="11"/>
        <v/>
      </c>
      <c r="AN23" s="109" t="str">
        <f t="shared" si="12"/>
        <v/>
      </c>
      <c r="AO23" s="109" t="str">
        <f t="shared" si="13"/>
        <v/>
      </c>
      <c r="AP23" s="109" t="str">
        <f t="shared" si="14"/>
        <v/>
      </c>
      <c r="AR23" s="114"/>
      <c r="AS23" s="114"/>
      <c r="AT23" s="105"/>
      <c r="AU23" s="105"/>
      <c r="AV23" s="110"/>
      <c r="AW23" s="93" t="s">
        <v>115</v>
      </c>
      <c r="AX23" s="93"/>
      <c r="AY23" s="95"/>
      <c r="AZ23" s="95" t="s">
        <v>154</v>
      </c>
    </row>
    <row r="24" spans="1:52" ht="15" customHeight="1" x14ac:dyDescent="0.25">
      <c r="A24" s="81" t="str">
        <f t="shared" si="15"/>
        <v/>
      </c>
      <c r="B24" s="77" t="str">
        <f>IF('INPUT DATA'!C26="","",'INPUT DATA'!C26)</f>
        <v/>
      </c>
      <c r="C24" s="77" t="str">
        <f>IF('INPUT DATA'!D26="","",'INPUT DATA'!D26)</f>
        <v/>
      </c>
      <c r="D24" s="77" t="str">
        <f>'INPUT DATA'!DM26</f>
        <v/>
      </c>
      <c r="E24" s="77" t="str">
        <f>'INPUT DATA'!DN26</f>
        <v/>
      </c>
      <c r="F24" s="77" t="str">
        <f>'INPUT DATA'!DO26</f>
        <v/>
      </c>
      <c r="G24" s="77" t="str">
        <f>'INPUT DATA'!DP26</f>
        <v/>
      </c>
      <c r="H24" s="77" t="str">
        <f>'INPUT DATA'!DQ26</f>
        <v/>
      </c>
      <c r="I24" s="77" t="str">
        <f>'INPUT DATA'!DR26</f>
        <v/>
      </c>
      <c r="J24" s="77" t="str">
        <f>'INPUT DATA'!DS26</f>
        <v/>
      </c>
      <c r="K24" s="77" t="str">
        <f>'INPUT DATA'!DT26</f>
        <v/>
      </c>
      <c r="L24" s="77" t="str">
        <f>'INPUT DATA'!DU26</f>
        <v/>
      </c>
      <c r="M24" s="77" t="str">
        <f>'INPUT DATA'!DV26</f>
        <v/>
      </c>
      <c r="N24" s="77" t="str">
        <f>'INPUT DATA'!DW26</f>
        <v/>
      </c>
      <c r="O24" s="77" t="str">
        <f>'INPUT DATA'!DX26</f>
        <v/>
      </c>
      <c r="P24" s="77" t="str">
        <f>'INPUT DATA'!DY26</f>
        <v/>
      </c>
      <c r="Q24" s="77" t="str">
        <f>'INPUT DATA'!DZ26</f>
        <v/>
      </c>
      <c r="R24" s="77" t="str">
        <f>IF(D24=MAX(D24:G24),VLOOKUP(D6,AR9:AT22,2),IF(E24=MAX(D24:G24),VLOOKUP(E6,AR9:AT22,2),IF(F24=MAX(D24:G24),VLOOKUP(F6,AR9:AT22,2),IF(G24=MAX(D24:G24),VLOOKUP(G6,AR9:AT22,2),""))))</f>
        <v/>
      </c>
      <c r="S24" s="77" t="str">
        <f>IF(D24=MAX(D24:G24),VLOOKUP(D6,AR9:AT22,3),IF(E24=MAX(D24:G24),VLOOKUP(E6,AR9:AT22,3),IF(F24=MAX(D24:G24),VLOOKUP(F6,AR9:AT22,3),IF(G24=MAX(D24:G24),VLOOKUP(G6,AR9:AT22,3),""))))</f>
        <v/>
      </c>
      <c r="T24" s="77" t="str">
        <f>IF(H24=MAX(H24:L24),VLOOKUP(H6,AR9:AT22,2),IF(I24=MAX(H24:L24),VLOOKUP(I6,AR9:AT22,2),IF(J24=MAX(H24:L24),VLOOKUP(J6,AR9:AT22,2),IF(K24=MAX(H24:L24),VLOOKUP(K6,AR9:AT22,2),IF(L24=MAX(H24:L24),VLOOKUP(L6,AR9:AT22,2),"")))))</f>
        <v/>
      </c>
      <c r="U24" s="77" t="str">
        <f>IF(H24=MAX(H24:L24),VLOOKUP(H6,AR9:AT22,3),IF(I24=MAX(H24:L24),VLOOKUP(I6,AR9:AT22,3),IF(J24=MAX(H24:L24),VLOOKUP(J6,AR9:AT22,3),IF(K24=MAX(H24:L24),VLOOKUP(K6,AR9:AT22,3),IF(L24=MAX(H24:L24),VLOOKUP(L6,AR9:AT22,3),"")))))</f>
        <v/>
      </c>
      <c r="V24" s="77" t="str">
        <f>IF(M24=MAX(M24:Q24),VLOOKUP(M6,AR9:AT22,2),IF(N24=MAX(M24:Q24),VLOOKUP(N6,AR9:AT22,2),IF(O24=MAX(M24:Q24),VLOOKUP(O6,AR9:AT22,2),IF(P24=MAX(M24:Q24),VLOOKUP(P6,AR9:AT22,2),IF(Q24=MAX(M24:Q24),VLOOKUP(Q6,AR9:AT22,2),"")))))</f>
        <v/>
      </c>
      <c r="W24" s="78" t="str">
        <f>IF(M24=MAX(M24:Q24),VLOOKUP(M6,AR9:AT22,3),IF(N24=MAX(M24:Q24),VLOOKUP(N6,AR9:AT22,3),IF(O24=MAX(M24:Q24),VLOOKUP(O6,AR9:AT22,3),IF(P24=MAX(M24:Q24),VLOOKUP(P6,AR9:AT22,3),IF(Q24=MAX(M24:Q24),VLOOKUP(Q6,AR9:AT22,3),"")))))</f>
        <v/>
      </c>
      <c r="Y24" s="109" t="str">
        <f>IF(D24=MAX(D24:G24),VLOOKUP(D6,AR9:AU22,4),IF(E24=MAX(D24:G24),VLOOKUP(E6,AR9:AU22,4),IF(F24=MAX(D24:G24),VLOOKUP(F6,AR9:AU22,4),IF(G24=MAX(D24:G24),VLOOKUP(G6,AR9:AU22,4),""))))</f>
        <v/>
      </c>
      <c r="Z24" s="109" t="str">
        <f>IF(H24=MAX(H24:L24),VLOOKUP(H6,AR9:AU22,4),IF(I24=MAX(H24:L24),VLOOKUP(I6,AR9:AU22,4),IF(J24=MAX(H24:L24),VLOOKUP(J6,AR9:AU22,4),IF(K24=MAX(H24:L24),VLOOKUP(K6,AR9:AU22,4),IF(L24=MAX(H24:L24),VLOOKUP(L6,AR9:AU22,4),"")))))</f>
        <v/>
      </c>
      <c r="AA24" s="109" t="str">
        <f>IF(M24=MAX(M24:Q24),VLOOKUP(M6,AR9:AU22,4),IF(N24=MAX(M24:Q24),VLOOKUP(N6,AR9:AU22,4),IF(O24=MAX(M24:Q24),VLOOKUP(O6,AR9:AU22,4),IF(P24=MAX(M24:Q24),VLOOKUP(P6,AR9:AU22,4),IF(Q24=MAX(M24:Q24),VLOOKUP(Q6,AR9:AU22,4),"")))))</f>
        <v/>
      </c>
      <c r="AB24" s="109"/>
      <c r="AC24" s="109" t="str">
        <f t="shared" si="1"/>
        <v/>
      </c>
      <c r="AD24" s="109" t="str">
        <f t="shared" si="2"/>
        <v/>
      </c>
      <c r="AE24" s="109" t="str">
        <f t="shared" si="3"/>
        <v/>
      </c>
      <c r="AF24" s="109" t="str">
        <f t="shared" si="4"/>
        <v/>
      </c>
      <c r="AG24" s="109" t="str">
        <f t="shared" si="5"/>
        <v/>
      </c>
      <c r="AH24" s="109" t="str">
        <f t="shared" si="6"/>
        <v/>
      </c>
      <c r="AI24" s="109" t="str">
        <f t="shared" si="7"/>
        <v/>
      </c>
      <c r="AJ24" s="109" t="str">
        <f t="shared" si="8"/>
        <v/>
      </c>
      <c r="AK24" s="109" t="str">
        <f t="shared" si="9"/>
        <v/>
      </c>
      <c r="AL24" s="109" t="str">
        <f t="shared" si="10"/>
        <v/>
      </c>
      <c r="AM24" s="109" t="str">
        <f t="shared" si="11"/>
        <v/>
      </c>
      <c r="AN24" s="109" t="str">
        <f t="shared" si="12"/>
        <v/>
      </c>
      <c r="AO24" s="109" t="str">
        <f t="shared" si="13"/>
        <v/>
      </c>
      <c r="AP24" s="109" t="str">
        <f t="shared" si="14"/>
        <v/>
      </c>
      <c r="AR24" s="114"/>
      <c r="AS24" s="114"/>
      <c r="AT24" s="105"/>
      <c r="AU24" s="105"/>
      <c r="AV24" s="110"/>
      <c r="AW24" s="93" t="s">
        <v>115</v>
      </c>
      <c r="AX24" s="93"/>
      <c r="AY24" s="95"/>
      <c r="AZ24" s="95" t="s">
        <v>155</v>
      </c>
    </row>
    <row r="25" spans="1:52" ht="15" customHeight="1" x14ac:dyDescent="0.25">
      <c r="A25" s="81" t="str">
        <f t="shared" si="15"/>
        <v/>
      </c>
      <c r="B25" s="77" t="str">
        <f>IF('INPUT DATA'!C27="","",'INPUT DATA'!C27)</f>
        <v/>
      </c>
      <c r="C25" s="77" t="str">
        <f>IF('INPUT DATA'!D27="","",'INPUT DATA'!D27)</f>
        <v/>
      </c>
      <c r="D25" s="77" t="str">
        <f>'INPUT DATA'!DM27</f>
        <v/>
      </c>
      <c r="E25" s="77" t="str">
        <f>'INPUT DATA'!DN27</f>
        <v/>
      </c>
      <c r="F25" s="77" t="str">
        <f>'INPUT DATA'!DO27</f>
        <v/>
      </c>
      <c r="G25" s="77" t="str">
        <f>'INPUT DATA'!DP27</f>
        <v/>
      </c>
      <c r="H25" s="77" t="str">
        <f>'INPUT DATA'!DQ27</f>
        <v/>
      </c>
      <c r="I25" s="77" t="str">
        <f>'INPUT DATA'!DR27</f>
        <v/>
      </c>
      <c r="J25" s="77" t="str">
        <f>'INPUT DATA'!DS27</f>
        <v/>
      </c>
      <c r="K25" s="77" t="str">
        <f>'INPUT DATA'!DT27</f>
        <v/>
      </c>
      <c r="L25" s="77" t="str">
        <f>'INPUT DATA'!DU27</f>
        <v/>
      </c>
      <c r="M25" s="77" t="str">
        <f>'INPUT DATA'!DV27</f>
        <v/>
      </c>
      <c r="N25" s="77" t="str">
        <f>'INPUT DATA'!DW27</f>
        <v/>
      </c>
      <c r="O25" s="77" t="str">
        <f>'INPUT DATA'!DX27</f>
        <v/>
      </c>
      <c r="P25" s="77" t="str">
        <f>'INPUT DATA'!DY27</f>
        <v/>
      </c>
      <c r="Q25" s="77" t="str">
        <f>'INPUT DATA'!DZ27</f>
        <v/>
      </c>
      <c r="R25" s="77" t="str">
        <f>IF(D25=MAX(D25:G25),VLOOKUP(D6,AR9:AT22,2),IF(E25=MAX(D25:G25),VLOOKUP(E6,AR9:AT22,2),IF(F25=MAX(D25:G25),VLOOKUP(F6,AR9:AT22,2),IF(G25=MAX(D25:G25),VLOOKUP(G6,AR9:AT22,2),""))))</f>
        <v/>
      </c>
      <c r="S25" s="77" t="str">
        <f>IF(D25=MAX(D25:G25),VLOOKUP(D6,AR9:AT22,3),IF(E25=MAX(D25:G25),VLOOKUP(E6,AR9:AT22,3),IF(F25=MAX(D25:G25),VLOOKUP(F6,AR9:AT22,3),IF(G25=MAX(D25:G25),VLOOKUP(G6,AR9:AT22,3),""))))</f>
        <v/>
      </c>
      <c r="T25" s="77" t="str">
        <f>IF(H25=MAX(H25:L25),VLOOKUP(H6,AR9:AT22,2),IF(I25=MAX(H25:L25),VLOOKUP(I6,AR9:AT22,2),IF(J25=MAX(H25:L25),VLOOKUP(J6,AR9:AT22,2),IF(K25=MAX(H25:L25),VLOOKUP(K6,AR9:AT22,2),IF(L25=MAX(H25:L25),VLOOKUP(L6,AR9:AT22,2),"")))))</f>
        <v/>
      </c>
      <c r="U25" s="77" t="str">
        <f>IF(H25=MAX(H25:L25),VLOOKUP(H6,AR9:AT22,3),IF(I25=MAX(H25:L25),VLOOKUP(I6,AR9:AT22,3),IF(J25=MAX(H25:L25),VLOOKUP(J6,AR9:AT22,3),IF(K25=MAX(H25:L25),VLOOKUP(K6,AR9:AT22,3),IF(L25=MAX(H25:L25),VLOOKUP(L6,AR9:AT22,3),"")))))</f>
        <v/>
      </c>
      <c r="V25" s="77" t="str">
        <f>IF(M25=MAX(M25:Q25),VLOOKUP(M6,AR9:AT22,2),IF(N25=MAX(M25:Q25),VLOOKUP(N6,AR9:AT22,2),IF(O25=MAX(M25:Q25),VLOOKUP(O6,AR9:AT22,2),IF(P25=MAX(M25:Q25),VLOOKUP(P6,AR9:AT22,2),IF(Q25=MAX(M25:Q25),VLOOKUP(Q6,AR9:AT22,2),"")))))</f>
        <v/>
      </c>
      <c r="W25" s="78" t="str">
        <f>IF(M25=MAX(M25:Q25),VLOOKUP(M6,AR9:AT22,3),IF(N25=MAX(M25:Q25),VLOOKUP(N6,AR9:AT22,3),IF(O25=MAX(M25:Q25),VLOOKUP(O6,AR9:AT22,3),IF(P25=MAX(M25:Q25),VLOOKUP(P6,AR9:AT22,3),IF(Q25=MAX(M25:Q25),VLOOKUP(Q6,AR9:AT22,3),"")))))</f>
        <v/>
      </c>
      <c r="Y25" s="109" t="str">
        <f>IF(D25=MAX(D25:G25),VLOOKUP(D6,AR9:AU22,4),IF(E25=MAX(D25:G25),VLOOKUP(E6,AR9:AU22,4),IF(F25=MAX(D25:G25),VLOOKUP(F6,AR9:AU22,4),IF(G25=MAX(D25:G25),VLOOKUP(G6,AR9:AU22,4),""))))</f>
        <v/>
      </c>
      <c r="Z25" s="109" t="str">
        <f>IF(H25=MAX(H25:L25),VLOOKUP(H6,AR9:AU22,4),IF(I25=MAX(H25:L25),VLOOKUP(I6,AR9:AU22,4),IF(J25=MAX(H25:L25),VLOOKUP(J6,AR9:AU22,4),IF(K25=MAX(H25:L25),VLOOKUP(K6,AR9:AU22,4),IF(L25=MAX(H25:L25),VLOOKUP(L6,AR9:AU22,4),"")))))</f>
        <v/>
      </c>
      <c r="AA25" s="109" t="str">
        <f>IF(M25=MAX(M25:Q25),VLOOKUP(M6,AR9:AU22,4),IF(N25=MAX(M25:Q25),VLOOKUP(N6,AR9:AU22,4),IF(O25=MAX(M25:Q25),VLOOKUP(O6,AR9:AU22,4),IF(P25=MAX(M25:Q25),VLOOKUP(P6,AR9:AU22,4),IF(Q25=MAX(M25:Q25),VLOOKUP(Q6,AR9:AU22,4),"")))))</f>
        <v/>
      </c>
      <c r="AB25" s="109"/>
      <c r="AC25" s="109" t="str">
        <f t="shared" si="1"/>
        <v/>
      </c>
      <c r="AD25" s="109" t="str">
        <f t="shared" si="2"/>
        <v/>
      </c>
      <c r="AE25" s="109" t="str">
        <f t="shared" si="3"/>
        <v/>
      </c>
      <c r="AF25" s="109" t="str">
        <f t="shared" si="4"/>
        <v/>
      </c>
      <c r="AG25" s="109" t="str">
        <f t="shared" si="5"/>
        <v/>
      </c>
      <c r="AH25" s="109" t="str">
        <f t="shared" si="6"/>
        <v/>
      </c>
      <c r="AI25" s="109" t="str">
        <f t="shared" si="7"/>
        <v/>
      </c>
      <c r="AJ25" s="109" t="str">
        <f t="shared" si="8"/>
        <v/>
      </c>
      <c r="AK25" s="109" t="str">
        <f t="shared" si="9"/>
        <v/>
      </c>
      <c r="AL25" s="109" t="str">
        <f t="shared" si="10"/>
        <v/>
      </c>
      <c r="AM25" s="109" t="str">
        <f t="shared" si="11"/>
        <v/>
      </c>
      <c r="AN25" s="109" t="str">
        <f t="shared" si="12"/>
        <v/>
      </c>
      <c r="AO25" s="109" t="str">
        <f t="shared" si="13"/>
        <v/>
      </c>
      <c r="AP25" s="109" t="str">
        <f t="shared" si="14"/>
        <v/>
      </c>
      <c r="AR25" s="114"/>
      <c r="AS25" s="114"/>
      <c r="AT25" s="105"/>
      <c r="AU25" s="105"/>
      <c r="AV25" s="110"/>
      <c r="AW25" s="93" t="s">
        <v>115</v>
      </c>
      <c r="AX25" s="93"/>
      <c r="AY25" s="95"/>
      <c r="AZ25" s="95" t="s">
        <v>156</v>
      </c>
    </row>
    <row r="26" spans="1:52" ht="15" customHeight="1" x14ac:dyDescent="0.25">
      <c r="A26" s="81" t="str">
        <f t="shared" si="15"/>
        <v/>
      </c>
      <c r="B26" s="77" t="str">
        <f>IF('INPUT DATA'!C28="","",'INPUT DATA'!C28)</f>
        <v/>
      </c>
      <c r="C26" s="77" t="str">
        <f>IF('INPUT DATA'!D28="","",'INPUT DATA'!D28)</f>
        <v/>
      </c>
      <c r="D26" s="77" t="str">
        <f>'INPUT DATA'!DM28</f>
        <v/>
      </c>
      <c r="E26" s="77" t="str">
        <f>'INPUT DATA'!DN28</f>
        <v/>
      </c>
      <c r="F26" s="77" t="str">
        <f>'INPUT DATA'!DO28</f>
        <v/>
      </c>
      <c r="G26" s="77" t="str">
        <f>'INPUT DATA'!DP28</f>
        <v/>
      </c>
      <c r="H26" s="77" t="str">
        <f>'INPUT DATA'!DQ28</f>
        <v/>
      </c>
      <c r="I26" s="77" t="str">
        <f>'INPUT DATA'!DR28</f>
        <v/>
      </c>
      <c r="J26" s="77" t="str">
        <f>'INPUT DATA'!DS28</f>
        <v/>
      </c>
      <c r="K26" s="77" t="str">
        <f>'INPUT DATA'!DT28</f>
        <v/>
      </c>
      <c r="L26" s="77" t="str">
        <f>'INPUT DATA'!DU28</f>
        <v/>
      </c>
      <c r="M26" s="77" t="str">
        <f>'INPUT DATA'!DV28</f>
        <v/>
      </c>
      <c r="N26" s="77" t="str">
        <f>'INPUT DATA'!DW28</f>
        <v/>
      </c>
      <c r="O26" s="77" t="str">
        <f>'INPUT DATA'!DX28</f>
        <v/>
      </c>
      <c r="P26" s="77" t="str">
        <f>'INPUT DATA'!DY28</f>
        <v/>
      </c>
      <c r="Q26" s="77" t="str">
        <f>'INPUT DATA'!DZ28</f>
        <v/>
      </c>
      <c r="R26" s="77" t="str">
        <f>IF(D26=MAX(D26:G26),VLOOKUP(D6,AR9:AT22,2),IF(E26=MAX(D26:G26),VLOOKUP(E6,AR9:AT22,2),IF(F26=MAX(D26:G26),VLOOKUP(F6,AR9:AT22,2),IF(G26=MAX(D26:G26),VLOOKUP(G6,AR9:AT22,2),""))))</f>
        <v/>
      </c>
      <c r="S26" s="77" t="str">
        <f>IF(D26=MAX(D26:G26),VLOOKUP(D6,AR9:AT22,3),IF(E26=MAX(D26:G26),VLOOKUP(E6,AR9:AT22,3),IF(F26=MAX(D26:G26),VLOOKUP(F6,AR9:AT22,3),IF(G26=MAX(D26:G26),VLOOKUP(G6,AR9:AT22,3),""))))</f>
        <v/>
      </c>
      <c r="T26" s="77" t="str">
        <f>IF(H26=MAX(H26:L26),VLOOKUP(H6,AR9:AT22,2),IF(I26=MAX(H26:L26),VLOOKUP(I6,AR9:AT22,2),IF(J26=MAX(H26:L26),VLOOKUP(J6,AR9:AT22,2),IF(K26=MAX(H26:L26),VLOOKUP(K6,AR9:AT22,2),IF(L26=MAX(H26:L26),VLOOKUP(L6,AR9:AT22,2),"")))))</f>
        <v/>
      </c>
      <c r="U26" s="77" t="str">
        <f>IF(H26=MAX(H26:L26),VLOOKUP(H6,AR9:AT22,3),IF(I26=MAX(H26:L26),VLOOKUP(I6,AR9:AT22,3),IF(J26=MAX(H26:L26),VLOOKUP(J6,AR9:AT22,3),IF(K26=MAX(H26:L26),VLOOKUP(K6,AR9:AT22,3),IF(L26=MAX(H26:L26),VLOOKUP(L6,AR9:AT22,3),"")))))</f>
        <v/>
      </c>
      <c r="V26" s="77" t="str">
        <f>IF(M26=MAX(M26:Q26),VLOOKUP(M6,AR9:AT22,2),IF(N26=MAX(M26:Q26),VLOOKUP(N6,AR9:AT22,2),IF(O26=MAX(M26:Q26),VLOOKUP(O6,AR9:AT22,2),IF(P26=MAX(M26:Q26),VLOOKUP(P6,AR9:AT22,2),IF(Q26=MAX(M26:Q26),VLOOKUP(Q6,AR9:AT22,2),"")))))</f>
        <v/>
      </c>
      <c r="W26" s="78" t="str">
        <f>IF(M26=MAX(M26:Q26),VLOOKUP(M6,AR9:AT22,3),IF(N26=MAX(M26:Q26),VLOOKUP(N6,AR9:AT22,3),IF(O26=MAX(M26:Q26),VLOOKUP(O6,AR9:AT22,3),IF(P26=MAX(M26:Q26),VLOOKUP(P6,AR9:AT22,3),IF(Q26=MAX(M26:Q26),VLOOKUP(Q6,AR9:AT22,3),"")))))</f>
        <v/>
      </c>
      <c r="Y26" s="109" t="str">
        <f>IF(D26=MAX(D26:G26),VLOOKUP(D6,AR9:AU22,4),IF(E26=MAX(D26:G26),VLOOKUP(E6,AR9:AU22,4),IF(F26=MAX(D26:G26),VLOOKUP(F6,AR9:AU22,4),IF(G26=MAX(D26:G26),VLOOKUP(G6,AR9:AU22,4),""))))</f>
        <v/>
      </c>
      <c r="Z26" s="109" t="str">
        <f>IF(H26=MAX(H26:L26),VLOOKUP(H6,AR9:AU22,4),IF(I26=MAX(H26:L26),VLOOKUP(I6,AR9:AU22,4),IF(J26=MAX(H26:L26),VLOOKUP(J6,AR9:AU22,4),IF(K26=MAX(H26:L26),VLOOKUP(K6,AR9:AU22,4),IF(L26=MAX(H26:L26),VLOOKUP(L6,AR9:AU22,4),"")))))</f>
        <v/>
      </c>
      <c r="AA26" s="109" t="str">
        <f>IF(M26=MAX(M26:Q26),VLOOKUP(M6,AR9:AU22,4),IF(N26=MAX(M26:Q26),VLOOKUP(N6,AR9:AU22,4),IF(O26=MAX(M26:Q26),VLOOKUP(O6,AR9:AU22,4),IF(P26=MAX(M26:Q26),VLOOKUP(P6,AR9:AU22,4),IF(Q26=MAX(M26:Q26),VLOOKUP(Q6,AR9:AU22,4),"")))))</f>
        <v/>
      </c>
      <c r="AB26" s="109"/>
      <c r="AC26" s="109" t="str">
        <f t="shared" si="1"/>
        <v/>
      </c>
      <c r="AD26" s="109" t="str">
        <f t="shared" si="2"/>
        <v/>
      </c>
      <c r="AE26" s="109" t="str">
        <f t="shared" si="3"/>
        <v/>
      </c>
      <c r="AF26" s="109" t="str">
        <f t="shared" si="4"/>
        <v/>
      </c>
      <c r="AG26" s="109" t="str">
        <f t="shared" si="5"/>
        <v/>
      </c>
      <c r="AH26" s="109" t="str">
        <f t="shared" si="6"/>
        <v/>
      </c>
      <c r="AI26" s="109" t="str">
        <f t="shared" si="7"/>
        <v/>
      </c>
      <c r="AJ26" s="109" t="str">
        <f t="shared" si="8"/>
        <v/>
      </c>
      <c r="AK26" s="109" t="str">
        <f t="shared" si="9"/>
        <v/>
      </c>
      <c r="AL26" s="109" t="str">
        <f t="shared" si="10"/>
        <v/>
      </c>
      <c r="AM26" s="109" t="str">
        <f t="shared" si="11"/>
        <v/>
      </c>
      <c r="AN26" s="109" t="str">
        <f t="shared" si="12"/>
        <v/>
      </c>
      <c r="AO26" s="109" t="str">
        <f t="shared" si="13"/>
        <v/>
      </c>
      <c r="AP26" s="109" t="str">
        <f t="shared" si="14"/>
        <v/>
      </c>
      <c r="AR26" s="114"/>
      <c r="AS26" s="114"/>
      <c r="AT26" s="105"/>
      <c r="AU26" s="105"/>
      <c r="AV26" s="110"/>
      <c r="AW26" s="93" t="s">
        <v>115</v>
      </c>
      <c r="AX26" s="93"/>
      <c r="AY26" s="95" t="s">
        <v>157</v>
      </c>
      <c r="AZ26" s="95" t="s">
        <v>158</v>
      </c>
    </row>
    <row r="27" spans="1:52" ht="15" customHeight="1" x14ac:dyDescent="0.25">
      <c r="A27" s="81" t="str">
        <f t="shared" si="15"/>
        <v/>
      </c>
      <c r="B27" s="77" t="str">
        <f>IF('INPUT DATA'!C29="","",'INPUT DATA'!C29)</f>
        <v/>
      </c>
      <c r="C27" s="77" t="str">
        <f>IF('INPUT DATA'!D29="","",'INPUT DATA'!D29)</f>
        <v/>
      </c>
      <c r="D27" s="77" t="str">
        <f>'INPUT DATA'!DM29</f>
        <v/>
      </c>
      <c r="E27" s="77" t="str">
        <f>'INPUT DATA'!DN29</f>
        <v/>
      </c>
      <c r="F27" s="77" t="str">
        <f>'INPUT DATA'!DO29</f>
        <v/>
      </c>
      <c r="G27" s="77" t="str">
        <f>'INPUT DATA'!DP29</f>
        <v/>
      </c>
      <c r="H27" s="77" t="str">
        <f>'INPUT DATA'!DQ29</f>
        <v/>
      </c>
      <c r="I27" s="77" t="str">
        <f>'INPUT DATA'!DR29</f>
        <v/>
      </c>
      <c r="J27" s="77" t="str">
        <f>'INPUT DATA'!DS29</f>
        <v/>
      </c>
      <c r="K27" s="77" t="str">
        <f>'INPUT DATA'!DT29</f>
        <v/>
      </c>
      <c r="L27" s="77" t="str">
        <f>'INPUT DATA'!DU29</f>
        <v/>
      </c>
      <c r="M27" s="77" t="str">
        <f>'INPUT DATA'!DV29</f>
        <v/>
      </c>
      <c r="N27" s="77" t="str">
        <f>'INPUT DATA'!DW29</f>
        <v/>
      </c>
      <c r="O27" s="77" t="str">
        <f>'INPUT DATA'!DX29</f>
        <v/>
      </c>
      <c r="P27" s="77" t="str">
        <f>'INPUT DATA'!DY29</f>
        <v/>
      </c>
      <c r="Q27" s="77" t="str">
        <f>'INPUT DATA'!DZ29</f>
        <v/>
      </c>
      <c r="R27" s="77" t="str">
        <f>IF(D27=MAX(D27:G27),VLOOKUP(D6,AR9:AT22,2),IF(E27=MAX(D27:G27),VLOOKUP(E6,AR9:AT22,2),IF(F27=MAX(D27:G27),VLOOKUP(F6,AR9:AT22,2),IF(G27=MAX(D27:G27),VLOOKUP(G6,AR9:AT22,2),""))))</f>
        <v/>
      </c>
      <c r="S27" s="77" t="str">
        <f>IF(D27=MAX(D27:G27),VLOOKUP(D6,AR9:AT22,3),IF(E27=MAX(D27:G27),VLOOKUP(E6,AR9:AT22,3),IF(F27=MAX(D27:G27),VLOOKUP(F6,AR9:AT22,3),IF(G27=MAX(D27:G27),VLOOKUP(G6,AR9:AT22,3),""))))</f>
        <v/>
      </c>
      <c r="T27" s="77" t="str">
        <f>IF(H27=MAX(H27:L27),VLOOKUP(H6,AR9:AT22,2),IF(I27=MAX(H27:L27),VLOOKUP(I6,AR9:AT22,2),IF(J27=MAX(H27:L27),VLOOKUP(J6,AR9:AT22,2),IF(K27=MAX(H27:L27),VLOOKUP(K6,AR9:AT22,2),IF(L27=MAX(H27:L27),VLOOKUP(L6,AR9:AT22,2),"")))))</f>
        <v/>
      </c>
      <c r="U27" s="77" t="str">
        <f>IF(H27=MAX(H27:L27),VLOOKUP(H6,AR9:AT22,3),IF(I27=MAX(H27:L27),VLOOKUP(I6,AR9:AT22,3),IF(J27=MAX(H27:L27),VLOOKUP(J6,AR9:AT22,3),IF(K27=MAX(H27:L27),VLOOKUP(K6,AR9:AT22,3),IF(L27=MAX(H27:L27),VLOOKUP(L6,AR9:AT22,3),"")))))</f>
        <v/>
      </c>
      <c r="V27" s="77" t="str">
        <f>IF(M27=MAX(M27:Q27),VLOOKUP(M6,AR9:AT22,2),IF(N27=MAX(M27:Q27),VLOOKUP(N6,AR9:AT22,2),IF(O27=MAX(M27:Q27),VLOOKUP(O6,AR9:AT22,2),IF(P27=MAX(M27:Q27),VLOOKUP(P6,AR9:AT22,2),IF(Q27=MAX(M27:Q27),VLOOKUP(Q6,AR9:AT22,2),"")))))</f>
        <v/>
      </c>
      <c r="W27" s="78" t="str">
        <f>IF(M27=MAX(M27:Q27),VLOOKUP(M6,AR9:AT22,3),IF(N27=MAX(M27:Q27),VLOOKUP(N6,AR9:AT22,3),IF(O27=MAX(M27:Q27),VLOOKUP(O6,AR9:AT22,3),IF(P27=MAX(M27:Q27),VLOOKUP(P6,AR9:AT22,3),IF(Q27=MAX(M27:Q27),VLOOKUP(Q6,AR9:AT22,3),"")))))</f>
        <v/>
      </c>
      <c r="Y27" s="109" t="str">
        <f>IF(D27=MAX(D27:G27),VLOOKUP(D6,AR9:AU22,4),IF(E27=MAX(D27:G27),VLOOKUP(E6,AR9:AU22,4),IF(F27=MAX(D27:G27),VLOOKUP(F6,AR9:AU22,4),IF(G27=MAX(D27:G27),VLOOKUP(G6,AR9:AU22,4),""))))</f>
        <v/>
      </c>
      <c r="Z27" s="109" t="str">
        <f>IF(H27=MAX(H27:L27),VLOOKUP(H6,AR9:AU22,4),IF(I27=MAX(H27:L27),VLOOKUP(I6,AR9:AU22,4),IF(J27=MAX(H27:L27),VLOOKUP(J6,AR9:AU22,4),IF(K27=MAX(H27:L27),VLOOKUP(K6,AR9:AU22,4),IF(L27=MAX(H27:L27),VLOOKUP(L6,AR9:AU22,4),"")))))</f>
        <v/>
      </c>
      <c r="AA27" s="109" t="str">
        <f>IF(M27=MAX(M27:Q27),VLOOKUP(M6,AR9:AU22,4),IF(N27=MAX(M27:Q27),VLOOKUP(N6,AR9:AU22,4),IF(O27=MAX(M27:Q27),VLOOKUP(O6,AR9:AU22,4),IF(P27=MAX(M27:Q27),VLOOKUP(P6,AR9:AU22,4),IF(Q27=MAX(M27:Q27),VLOOKUP(Q6,AR9:AU22,4),"")))))</f>
        <v/>
      </c>
      <c r="AB27" s="109"/>
      <c r="AC27" s="109" t="str">
        <f t="shared" si="1"/>
        <v/>
      </c>
      <c r="AD27" s="109" t="str">
        <f t="shared" si="2"/>
        <v/>
      </c>
      <c r="AE27" s="109" t="str">
        <f t="shared" si="3"/>
        <v/>
      </c>
      <c r="AF27" s="109" t="str">
        <f t="shared" si="4"/>
        <v/>
      </c>
      <c r="AG27" s="109" t="str">
        <f t="shared" si="5"/>
        <v/>
      </c>
      <c r="AH27" s="109" t="str">
        <f t="shared" si="6"/>
        <v/>
      </c>
      <c r="AI27" s="109" t="str">
        <f t="shared" si="7"/>
        <v/>
      </c>
      <c r="AJ27" s="109" t="str">
        <f t="shared" si="8"/>
        <v/>
      </c>
      <c r="AK27" s="109" t="str">
        <f t="shared" si="9"/>
        <v/>
      </c>
      <c r="AL27" s="109" t="str">
        <f t="shared" si="10"/>
        <v/>
      </c>
      <c r="AM27" s="109" t="str">
        <f t="shared" si="11"/>
        <v/>
      </c>
      <c r="AN27" s="109" t="str">
        <f t="shared" si="12"/>
        <v/>
      </c>
      <c r="AO27" s="109" t="str">
        <f t="shared" si="13"/>
        <v/>
      </c>
      <c r="AP27" s="109" t="str">
        <f t="shared" si="14"/>
        <v/>
      </c>
      <c r="AR27" s="114"/>
      <c r="AS27" s="114"/>
      <c r="AT27" s="105"/>
      <c r="AU27" s="105"/>
      <c r="AV27" s="110"/>
      <c r="AW27" s="93" t="s">
        <v>115</v>
      </c>
      <c r="AX27" s="93"/>
      <c r="AY27" s="95"/>
      <c r="AZ27" s="95" t="s">
        <v>159</v>
      </c>
    </row>
    <row r="28" spans="1:52" ht="15" customHeight="1" x14ac:dyDescent="0.25">
      <c r="A28" s="81" t="str">
        <f t="shared" si="15"/>
        <v/>
      </c>
      <c r="B28" s="77" t="str">
        <f>IF('INPUT DATA'!C30="","",'INPUT DATA'!C30)</f>
        <v/>
      </c>
      <c r="C28" s="77" t="str">
        <f>IF('INPUT DATA'!D30="","",'INPUT DATA'!D30)</f>
        <v/>
      </c>
      <c r="D28" s="77" t="str">
        <f>'INPUT DATA'!DM30</f>
        <v/>
      </c>
      <c r="E28" s="77" t="str">
        <f>'INPUT DATA'!DN30</f>
        <v/>
      </c>
      <c r="F28" s="77" t="str">
        <f>'INPUT DATA'!DO30</f>
        <v/>
      </c>
      <c r="G28" s="77" t="str">
        <f>'INPUT DATA'!DP30</f>
        <v/>
      </c>
      <c r="H28" s="77" t="str">
        <f>'INPUT DATA'!DQ30</f>
        <v/>
      </c>
      <c r="I28" s="77" t="str">
        <f>'INPUT DATA'!DR30</f>
        <v/>
      </c>
      <c r="J28" s="77" t="str">
        <f>'INPUT DATA'!DS30</f>
        <v/>
      </c>
      <c r="K28" s="77" t="str">
        <f>'INPUT DATA'!DT30</f>
        <v/>
      </c>
      <c r="L28" s="77" t="str">
        <f>'INPUT DATA'!DU30</f>
        <v/>
      </c>
      <c r="M28" s="77" t="str">
        <f>'INPUT DATA'!DV30</f>
        <v/>
      </c>
      <c r="N28" s="77" t="str">
        <f>'INPUT DATA'!DW30</f>
        <v/>
      </c>
      <c r="O28" s="77" t="str">
        <f>'INPUT DATA'!DX30</f>
        <v/>
      </c>
      <c r="P28" s="77" t="str">
        <f>'INPUT DATA'!DY30</f>
        <v/>
      </c>
      <c r="Q28" s="77" t="str">
        <f>'INPUT DATA'!DZ30</f>
        <v/>
      </c>
      <c r="R28" s="77" t="str">
        <f>IF(D28=MAX(D28:G28),VLOOKUP(D6,AR9:AT22,2),IF(E28=MAX(D28:G28),VLOOKUP(E6,AR9:AT22,2),IF(F28=MAX(D28:G28),VLOOKUP(F6,AR9:AT22,2),IF(G28=MAX(D28:G28),VLOOKUP(G6,AR9:AT22,2),""))))</f>
        <v/>
      </c>
      <c r="S28" s="77" t="str">
        <f>IF(D28=MAX(D28:G28),VLOOKUP(D6,AR9:AT22,3),IF(E28=MAX(D28:G28),VLOOKUP(E6,AR9:AT22,3),IF(F28=MAX(D28:G28),VLOOKUP(F6,AR9:AT22,3),IF(G28=MAX(D28:G28),VLOOKUP(G6,AR9:AT22,3),""))))</f>
        <v/>
      </c>
      <c r="T28" s="77" t="str">
        <f>IF(H28=MAX(H28:L28),VLOOKUP(H6,AR9:AT22,2),IF(I28=MAX(H28:L28),VLOOKUP(I6,AR9:AT22,2),IF(J28=MAX(H28:L28),VLOOKUP(J6,AR9:AT22,2),IF(K28=MAX(H28:L28),VLOOKUP(K6,AR9:AT22,2),IF(L28=MAX(H28:L28),VLOOKUP(L6,AR9:AT22,2),"")))))</f>
        <v/>
      </c>
      <c r="U28" s="77" t="str">
        <f>IF(H28=MAX(H28:L28),VLOOKUP(H6,AR9:AT22,3),IF(I28=MAX(H28:L28),VLOOKUP(I6,AR9:AT22,3),IF(J28=MAX(H28:L28),VLOOKUP(J6,AR9:AT22,3),IF(K28=MAX(H28:L28),VLOOKUP(K6,AR9:AT22,3),IF(L28=MAX(H28:L28),VLOOKUP(L6,AR9:AT22,3),"")))))</f>
        <v/>
      </c>
      <c r="V28" s="77" t="str">
        <f>IF(M28=MAX(M28:Q28),VLOOKUP(M6,AR9:AT22,2),IF(N28=MAX(M28:Q28),VLOOKUP(N6,AR9:AT22,2),IF(O28=MAX(M28:Q28),VLOOKUP(O6,AR9:AT22,2),IF(P28=MAX(M28:Q28),VLOOKUP(P6,AR9:AT22,2),IF(Q28=MAX(M28:Q28),VLOOKUP(Q6,AR9:AT22,2),"")))))</f>
        <v/>
      </c>
      <c r="W28" s="78" t="str">
        <f>IF(M28=MAX(M28:Q28),VLOOKUP(M6,AR9:AT22,3),IF(N28=MAX(M28:Q28),VLOOKUP(N6,AR9:AT22,3),IF(O28=MAX(M28:Q28),VLOOKUP(O6,AR9:AT22,3),IF(P28=MAX(M28:Q28),VLOOKUP(P6,AR9:AT22,3),IF(Q28=MAX(M28:Q28),VLOOKUP(Q6,AR9:AT22,3),"")))))</f>
        <v/>
      </c>
      <c r="Y28" s="109" t="str">
        <f>IF(D28=MAX(D28:G28),VLOOKUP(D6,AR9:AU22,4),IF(E28=MAX(D28:G28),VLOOKUP(E6,AR9:AU22,4),IF(F28=MAX(D28:G28),VLOOKUP(F6,AR9:AU22,4),IF(G28=MAX(D28:G28),VLOOKUP(G6,AR9:AU22,4),""))))</f>
        <v/>
      </c>
      <c r="Z28" s="109" t="str">
        <f>IF(H28=MAX(H28:L28),VLOOKUP(H6,AR9:AU22,4),IF(I28=MAX(H28:L28),VLOOKUP(I6,AR9:AU22,4),IF(J28=MAX(H28:L28),VLOOKUP(J6,AR9:AU22,4),IF(K28=MAX(H28:L28),VLOOKUP(K6,AR9:AU22,4),IF(L28=MAX(H28:L28),VLOOKUP(L6,AR9:AU22,4),"")))))</f>
        <v/>
      </c>
      <c r="AA28" s="109" t="str">
        <f>IF(M28=MAX(M28:Q28),VLOOKUP(M6,AR9:AU22,4),IF(N28=MAX(M28:Q28),VLOOKUP(N6,AR9:AU22,4),IF(O28=MAX(M28:Q28),VLOOKUP(O6,AR9:AU22,4),IF(P28=MAX(M28:Q28),VLOOKUP(P6,AR9:AU22,4),IF(Q28=MAX(M28:Q28),VLOOKUP(Q6,AR9:AU22,4),"")))))</f>
        <v/>
      </c>
      <c r="AB28" s="109"/>
      <c r="AC28" s="109" t="str">
        <f t="shared" si="1"/>
        <v/>
      </c>
      <c r="AD28" s="109" t="str">
        <f t="shared" si="2"/>
        <v/>
      </c>
      <c r="AE28" s="109" t="str">
        <f t="shared" si="3"/>
        <v/>
      </c>
      <c r="AF28" s="109" t="str">
        <f t="shared" si="4"/>
        <v/>
      </c>
      <c r="AG28" s="109" t="str">
        <f t="shared" si="5"/>
        <v/>
      </c>
      <c r="AH28" s="109" t="str">
        <f t="shared" si="6"/>
        <v/>
      </c>
      <c r="AI28" s="109" t="str">
        <f t="shared" si="7"/>
        <v/>
      </c>
      <c r="AJ28" s="109" t="str">
        <f t="shared" si="8"/>
        <v/>
      </c>
      <c r="AK28" s="109" t="str">
        <f t="shared" si="9"/>
        <v/>
      </c>
      <c r="AL28" s="109" t="str">
        <f t="shared" si="10"/>
        <v/>
      </c>
      <c r="AM28" s="109" t="str">
        <f t="shared" si="11"/>
        <v/>
      </c>
      <c r="AN28" s="109" t="str">
        <f t="shared" si="12"/>
        <v/>
      </c>
      <c r="AO28" s="109" t="str">
        <f t="shared" si="13"/>
        <v/>
      </c>
      <c r="AP28" s="109" t="str">
        <f t="shared" si="14"/>
        <v/>
      </c>
      <c r="AR28" s="114"/>
      <c r="AS28" s="114"/>
      <c r="AT28" s="105"/>
      <c r="AU28" s="105"/>
      <c r="AV28" s="110"/>
      <c r="AW28" s="93" t="s">
        <v>115</v>
      </c>
      <c r="AX28" s="93"/>
      <c r="AY28" s="95"/>
      <c r="AZ28" s="95" t="s">
        <v>160</v>
      </c>
    </row>
    <row r="29" spans="1:52" ht="15" customHeight="1" x14ac:dyDescent="0.25">
      <c r="A29" s="81" t="str">
        <f t="shared" si="15"/>
        <v/>
      </c>
      <c r="B29" s="77" t="str">
        <f>IF('INPUT DATA'!C31="","",'INPUT DATA'!C31)</f>
        <v/>
      </c>
      <c r="C29" s="77" t="str">
        <f>IF('INPUT DATA'!D31="","",'INPUT DATA'!D31)</f>
        <v/>
      </c>
      <c r="D29" s="77" t="str">
        <f>'INPUT DATA'!DM31</f>
        <v/>
      </c>
      <c r="E29" s="77" t="str">
        <f>'INPUT DATA'!DN31</f>
        <v/>
      </c>
      <c r="F29" s="77" t="str">
        <f>'INPUT DATA'!DO31</f>
        <v/>
      </c>
      <c r="G29" s="77" t="str">
        <f>'INPUT DATA'!DP31</f>
        <v/>
      </c>
      <c r="H29" s="77" t="str">
        <f>'INPUT DATA'!DQ31</f>
        <v/>
      </c>
      <c r="I29" s="77" t="str">
        <f>'INPUT DATA'!DR31</f>
        <v/>
      </c>
      <c r="J29" s="77" t="str">
        <f>'INPUT DATA'!DS31</f>
        <v/>
      </c>
      <c r="K29" s="77" t="str">
        <f>'INPUT DATA'!DT31</f>
        <v/>
      </c>
      <c r="L29" s="77" t="str">
        <f>'INPUT DATA'!DU31</f>
        <v/>
      </c>
      <c r="M29" s="77" t="str">
        <f>'INPUT DATA'!DV31</f>
        <v/>
      </c>
      <c r="N29" s="77" t="str">
        <f>'INPUT DATA'!DW31</f>
        <v/>
      </c>
      <c r="O29" s="77" t="str">
        <f>'INPUT DATA'!DX31</f>
        <v/>
      </c>
      <c r="P29" s="77" t="str">
        <f>'INPUT DATA'!DY31</f>
        <v/>
      </c>
      <c r="Q29" s="77" t="str">
        <f>'INPUT DATA'!DZ31</f>
        <v/>
      </c>
      <c r="R29" s="77" t="str">
        <f>IF(D29=MAX(D29:G29),VLOOKUP(D6,AR9:AT22,2),IF(E29=MAX(D29:G29),VLOOKUP(E6,AR9:AT22,2),IF(F29=MAX(D29:G29),VLOOKUP(F6,AR9:AT22,2),IF(G29=MAX(D29:G29),VLOOKUP(G6,AR9:AT22,2),""))))</f>
        <v/>
      </c>
      <c r="S29" s="77" t="str">
        <f>IF(D29=MAX(D29:G29),VLOOKUP(D6,AR9:AT22,3),IF(E29=MAX(D29:G29),VLOOKUP(E6,AR9:AT22,3),IF(F29=MAX(D29:G29),VLOOKUP(F6,AR9:AT22,3),IF(G29=MAX(D29:G29),VLOOKUP(G6,AR9:AT22,3),""))))</f>
        <v/>
      </c>
      <c r="T29" s="77" t="str">
        <f>IF(H29=MAX(H29:L29),VLOOKUP(H6,AR9:AT22,2),IF(I29=MAX(H29:L29),VLOOKUP(I6,AR9:AT22,2),IF(J29=MAX(H29:L29),VLOOKUP(J6,AR9:AT22,2),IF(K29=MAX(H29:L29),VLOOKUP(K6,AR9:AT22,2),IF(L29=MAX(H29:L29),VLOOKUP(L6,AR9:AT22,2),"")))))</f>
        <v/>
      </c>
      <c r="U29" s="77" t="str">
        <f>IF(H29=MAX(H29:L29),VLOOKUP(H6,AR9:AT22,3),IF(I29=MAX(H29:L29),VLOOKUP(I6,AR9:AT22,3),IF(J29=MAX(H29:L29),VLOOKUP(J6,AR9:AT22,3),IF(K29=MAX(H29:L29),VLOOKUP(K6,AR9:AT22,3),IF(L29=MAX(H29:L29),VLOOKUP(L6,AR9:AT22,3),"")))))</f>
        <v/>
      </c>
      <c r="V29" s="77" t="str">
        <f>IF(M29=MAX(M29:Q29),VLOOKUP(M6,AR9:AT22,2),IF(N29=MAX(M29:Q29),VLOOKUP(N6,AR9:AT22,2),IF(O29=MAX(M29:Q29),VLOOKUP(O6,AR9:AT22,2),IF(P29=MAX(M29:Q29),VLOOKUP(P6,AR9:AT22,2),IF(Q29=MAX(M29:Q29),VLOOKUP(Q6,AR9:AT22,2),"")))))</f>
        <v/>
      </c>
      <c r="W29" s="78" t="str">
        <f>IF(M29=MAX(M29:Q29),VLOOKUP(M6,AR9:AT22,3),IF(N29=MAX(M29:Q29),VLOOKUP(N6,AR9:AT22,3),IF(O29=MAX(M29:Q29),VLOOKUP(O6,AR9:AT22,3),IF(P29=MAX(M29:Q29),VLOOKUP(P6,AR9:AT22,3),IF(Q29=MAX(M29:Q29),VLOOKUP(Q6,AR9:AT22,3),"")))))</f>
        <v/>
      </c>
      <c r="Y29" s="109" t="str">
        <f>IF(D29=MAX(D29:G29),VLOOKUP(D6,AR9:AU22,4),IF(E29=MAX(D29:G29),VLOOKUP(E6,AR9:AU22,4),IF(F29=MAX(D29:G29),VLOOKUP(F6,AR9:AU22,4),IF(G29=MAX(D29:G29),VLOOKUP(G6,AR9:AU22,4),""))))</f>
        <v/>
      </c>
      <c r="Z29" s="109" t="str">
        <f>IF(H29=MAX(H29:L29),VLOOKUP(H6,AR9:AU22,4),IF(I29=MAX(H29:L29),VLOOKUP(I6,AR9:AU22,4),IF(J29=MAX(H29:L29),VLOOKUP(J6,AR9:AU22,4),IF(K29=MAX(H29:L29),VLOOKUP(K6,AR9:AU22,4),IF(L29=MAX(H29:L29),VLOOKUP(L6,AR9:AU22,4),"")))))</f>
        <v/>
      </c>
      <c r="AA29" s="109" t="str">
        <f>IF(M29=MAX(M29:Q29),VLOOKUP(M6,AR9:AU22,4),IF(N29=MAX(M29:Q29),VLOOKUP(N6,AR9:AU22,4),IF(O29=MAX(M29:Q29),VLOOKUP(O6,AR9:AU22,4),IF(P29=MAX(M29:Q29),VLOOKUP(P6,AR9:AU22,4),IF(Q29=MAX(M29:Q29),VLOOKUP(Q6,AR9:AU22,4),"")))))</f>
        <v/>
      </c>
      <c r="AB29" s="109"/>
      <c r="AC29" s="109" t="str">
        <f t="shared" si="1"/>
        <v/>
      </c>
      <c r="AD29" s="109" t="str">
        <f t="shared" si="2"/>
        <v/>
      </c>
      <c r="AE29" s="109" t="str">
        <f t="shared" si="3"/>
        <v/>
      </c>
      <c r="AF29" s="109" t="str">
        <f t="shared" si="4"/>
        <v/>
      </c>
      <c r="AG29" s="109" t="str">
        <f t="shared" si="5"/>
        <v/>
      </c>
      <c r="AH29" s="109" t="str">
        <f t="shared" si="6"/>
        <v/>
      </c>
      <c r="AI29" s="109" t="str">
        <f t="shared" si="7"/>
        <v/>
      </c>
      <c r="AJ29" s="109" t="str">
        <f t="shared" si="8"/>
        <v/>
      </c>
      <c r="AK29" s="109" t="str">
        <f t="shared" si="9"/>
        <v/>
      </c>
      <c r="AL29" s="109" t="str">
        <f t="shared" si="10"/>
        <v/>
      </c>
      <c r="AM29" s="109" t="str">
        <f t="shared" si="11"/>
        <v/>
      </c>
      <c r="AN29" s="109" t="str">
        <f t="shared" si="12"/>
        <v/>
      </c>
      <c r="AO29" s="109" t="str">
        <f t="shared" si="13"/>
        <v/>
      </c>
      <c r="AP29" s="109" t="str">
        <f t="shared" si="14"/>
        <v/>
      </c>
      <c r="AR29" s="114"/>
      <c r="AS29" s="114"/>
      <c r="AT29" s="105"/>
      <c r="AU29" s="105"/>
      <c r="AV29" s="110"/>
      <c r="AW29" s="93" t="s">
        <v>115</v>
      </c>
      <c r="AX29" s="93"/>
      <c r="AY29" s="95"/>
      <c r="AZ29" s="95" t="s">
        <v>161</v>
      </c>
    </row>
    <row r="30" spans="1:52" ht="15" customHeight="1" x14ac:dyDescent="0.25">
      <c r="A30" s="81" t="str">
        <f t="shared" si="15"/>
        <v/>
      </c>
      <c r="B30" s="77" t="str">
        <f>IF('INPUT DATA'!C32="","",'INPUT DATA'!C32)</f>
        <v/>
      </c>
      <c r="C30" s="77" t="str">
        <f>IF('INPUT DATA'!D32="","",'INPUT DATA'!D32)</f>
        <v/>
      </c>
      <c r="D30" s="77" t="str">
        <f>'INPUT DATA'!DM32</f>
        <v/>
      </c>
      <c r="E30" s="77" t="str">
        <f>'INPUT DATA'!DN32</f>
        <v/>
      </c>
      <c r="F30" s="77" t="str">
        <f>'INPUT DATA'!DO32</f>
        <v/>
      </c>
      <c r="G30" s="77" t="str">
        <f>'INPUT DATA'!DP32</f>
        <v/>
      </c>
      <c r="H30" s="77" t="str">
        <f>'INPUT DATA'!DQ32</f>
        <v/>
      </c>
      <c r="I30" s="77" t="str">
        <f>'INPUT DATA'!DR32</f>
        <v/>
      </c>
      <c r="J30" s="77" t="str">
        <f>'INPUT DATA'!DS32</f>
        <v/>
      </c>
      <c r="K30" s="77" t="str">
        <f>'INPUT DATA'!DT32</f>
        <v/>
      </c>
      <c r="L30" s="77" t="str">
        <f>'INPUT DATA'!DU32</f>
        <v/>
      </c>
      <c r="M30" s="77" t="str">
        <f>'INPUT DATA'!DV32</f>
        <v/>
      </c>
      <c r="N30" s="77" t="str">
        <f>'INPUT DATA'!DW32</f>
        <v/>
      </c>
      <c r="O30" s="77" t="str">
        <f>'INPUT DATA'!DX32</f>
        <v/>
      </c>
      <c r="P30" s="77" t="str">
        <f>'INPUT DATA'!DY32</f>
        <v/>
      </c>
      <c r="Q30" s="77" t="str">
        <f>'INPUT DATA'!DZ32</f>
        <v/>
      </c>
      <c r="R30" s="77" t="str">
        <f>IF(D30=MAX(D30:G30),VLOOKUP(D6,AR9:AT22,2),IF(E30=MAX(D30:G30),VLOOKUP(E6,AR9:AT22,2),IF(F30=MAX(D30:G30),VLOOKUP(F6,AR9:AT22,2),IF(G30=MAX(D30:G30),VLOOKUP(G6,AR9:AT22,2),""))))</f>
        <v/>
      </c>
      <c r="S30" s="77" t="str">
        <f>IF(D30=MAX(D30:G30),VLOOKUP(D6,AR9:AT22,3),IF(E30=MAX(D30:G30),VLOOKUP(E6,AR9:AT22,3),IF(F30=MAX(D30:G30),VLOOKUP(F6,AR9:AT22,3),IF(G30=MAX(D30:G30),VLOOKUP(G6,AR9:AT22,3),""))))</f>
        <v/>
      </c>
      <c r="T30" s="77" t="str">
        <f>IF(H30=MAX(H30:L30),VLOOKUP(H6,AR9:AT22,2),IF(I30=MAX(H30:L30),VLOOKUP(I6,AR9:AT22,2),IF(J30=MAX(H30:L30),VLOOKUP(J6,AR9:AT22,2),IF(K30=MAX(H30:L30),VLOOKUP(K6,AR9:AT22,2),IF(L30=MAX(H30:L30),VLOOKUP(L6,AR9:AT22,2),"")))))</f>
        <v/>
      </c>
      <c r="U30" s="77" t="str">
        <f>IF(H30=MAX(H30:L30),VLOOKUP(H6,AR9:AT22,3),IF(I30=MAX(H30:L30),VLOOKUP(I6,AR9:AT22,3),IF(J30=MAX(H30:L30),VLOOKUP(J6,AR9:AT22,3),IF(K30=MAX(H30:L30),VLOOKUP(K6,AR9:AT22,3),IF(L30=MAX(H30:L30),VLOOKUP(L6,AR9:AT22,3),"")))))</f>
        <v/>
      </c>
      <c r="V30" s="77" t="str">
        <f>IF(M30=MAX(M30:Q30),VLOOKUP(M6,AR9:AT22,2),IF(N30=MAX(M30:Q30),VLOOKUP(N6,AR9:AT22,2),IF(O30=MAX(M30:Q30),VLOOKUP(O6,AR9:AT22,2),IF(P30=MAX(M30:Q30),VLOOKUP(P6,AR9:AT22,2),IF(Q30=MAX(M30:Q30),VLOOKUP(Q6,AR9:AT22,2),"")))))</f>
        <v/>
      </c>
      <c r="W30" s="78" t="str">
        <f>IF(M30=MAX(M30:Q30),VLOOKUP(M6,AR9:AT22,3),IF(N30=MAX(M30:Q30),VLOOKUP(N6,AR9:AT22,3),IF(O30=MAX(M30:Q30),VLOOKUP(O6,AR9:AT22,3),IF(P30=MAX(M30:Q30),VLOOKUP(P6,AR9:AT22,3),IF(Q30=MAX(M30:Q30),VLOOKUP(Q6,AR9:AT22,3),"")))))</f>
        <v/>
      </c>
      <c r="Y30" s="109" t="str">
        <f>IF(D30=MAX(D30:G30),VLOOKUP(D6,AR9:AU22,4),IF(E30=MAX(D30:G30),VLOOKUP(E6,AR9:AU22,4),IF(F30=MAX(D30:G30),VLOOKUP(F6,AR9:AU22,4),IF(G30=MAX(D30:G30),VLOOKUP(G6,AR9:AU22,4),""))))</f>
        <v/>
      </c>
      <c r="Z30" s="109" t="str">
        <f>IF(H30=MAX(H30:L30),VLOOKUP(H6,AR9:AU22,4),IF(I30=MAX(H30:L30),VLOOKUP(I6,AR9:AU22,4),IF(J30=MAX(H30:L30),VLOOKUP(J6,AR9:AU22,4),IF(K30=MAX(H30:L30),VLOOKUP(K6,AR9:AU22,4),IF(L30=MAX(H30:L30),VLOOKUP(L6,AR9:AU22,4),"")))))</f>
        <v/>
      </c>
      <c r="AA30" s="109" t="str">
        <f>IF(M30=MAX(M30:Q30),VLOOKUP(M6,AR9:AU22,4),IF(N30=MAX(M30:Q30),VLOOKUP(N6,AR9:AU22,4),IF(O30=MAX(M30:Q30),VLOOKUP(O6,AR9:AU22,4),IF(P30=MAX(M30:Q30),VLOOKUP(P6,AR9:AU22,4),IF(Q30=MAX(M30:Q30),VLOOKUP(Q6,AR9:AU22,4),"")))))</f>
        <v/>
      </c>
      <c r="AB30" s="109"/>
      <c r="AC30" s="109" t="str">
        <f t="shared" si="1"/>
        <v/>
      </c>
      <c r="AD30" s="109" t="str">
        <f t="shared" si="2"/>
        <v/>
      </c>
      <c r="AE30" s="109" t="str">
        <f t="shared" si="3"/>
        <v/>
      </c>
      <c r="AF30" s="109" t="str">
        <f t="shared" si="4"/>
        <v/>
      </c>
      <c r="AG30" s="109" t="str">
        <f t="shared" si="5"/>
        <v/>
      </c>
      <c r="AH30" s="109" t="str">
        <f t="shared" si="6"/>
        <v/>
      </c>
      <c r="AI30" s="109" t="str">
        <f t="shared" si="7"/>
        <v/>
      </c>
      <c r="AJ30" s="109" t="str">
        <f t="shared" si="8"/>
        <v/>
      </c>
      <c r="AK30" s="109" t="str">
        <f t="shared" si="9"/>
        <v/>
      </c>
      <c r="AL30" s="109" t="str">
        <f t="shared" si="10"/>
        <v/>
      </c>
      <c r="AM30" s="109" t="str">
        <f t="shared" si="11"/>
        <v/>
      </c>
      <c r="AN30" s="109" t="str">
        <f t="shared" si="12"/>
        <v/>
      </c>
      <c r="AO30" s="109" t="str">
        <f t="shared" si="13"/>
        <v/>
      </c>
      <c r="AP30" s="109" t="str">
        <f t="shared" si="14"/>
        <v/>
      </c>
      <c r="AR30" s="114"/>
      <c r="AS30" s="114"/>
      <c r="AT30" s="105"/>
      <c r="AU30" s="105"/>
      <c r="AV30" s="110"/>
      <c r="AW30" s="93" t="s">
        <v>115</v>
      </c>
      <c r="AX30" s="93"/>
      <c r="AY30" s="95"/>
      <c r="AZ30" s="95" t="s">
        <v>162</v>
      </c>
    </row>
    <row r="31" spans="1:52" ht="15" customHeight="1" x14ac:dyDescent="0.25">
      <c r="A31" s="81" t="str">
        <f t="shared" si="15"/>
        <v/>
      </c>
      <c r="B31" s="77" t="str">
        <f>IF('INPUT DATA'!C33="","",'INPUT DATA'!C33)</f>
        <v/>
      </c>
      <c r="C31" s="77" t="str">
        <f>IF('INPUT DATA'!D33="","",'INPUT DATA'!D33)</f>
        <v/>
      </c>
      <c r="D31" s="77" t="str">
        <f>'INPUT DATA'!DM33</f>
        <v/>
      </c>
      <c r="E31" s="77" t="str">
        <f>'INPUT DATA'!DN33</f>
        <v/>
      </c>
      <c r="F31" s="77" t="str">
        <f>'INPUT DATA'!DO33</f>
        <v/>
      </c>
      <c r="G31" s="77" t="str">
        <f>'INPUT DATA'!DP33</f>
        <v/>
      </c>
      <c r="H31" s="77" t="str">
        <f>'INPUT DATA'!DQ33</f>
        <v/>
      </c>
      <c r="I31" s="77" t="str">
        <f>'INPUT DATA'!DR33</f>
        <v/>
      </c>
      <c r="J31" s="77" t="str">
        <f>'INPUT DATA'!DS33</f>
        <v/>
      </c>
      <c r="K31" s="77" t="str">
        <f>'INPUT DATA'!DT33</f>
        <v/>
      </c>
      <c r="L31" s="77" t="str">
        <f>'INPUT DATA'!DU33</f>
        <v/>
      </c>
      <c r="M31" s="77" t="str">
        <f>'INPUT DATA'!DV33</f>
        <v/>
      </c>
      <c r="N31" s="77" t="str">
        <f>'INPUT DATA'!DW33</f>
        <v/>
      </c>
      <c r="O31" s="77" t="str">
        <f>'INPUT DATA'!DX33</f>
        <v/>
      </c>
      <c r="P31" s="77" t="str">
        <f>'INPUT DATA'!DY33</f>
        <v/>
      </c>
      <c r="Q31" s="77" t="str">
        <f>'INPUT DATA'!DZ33</f>
        <v/>
      </c>
      <c r="R31" s="77" t="str">
        <f>IF(D31=MAX(D31:G31),VLOOKUP(D6,AR9:AT22,2),IF(E31=MAX(D31:G31),VLOOKUP(E6,AR9:AT22,2),IF(F31=MAX(D31:G31),VLOOKUP(F6,AR9:AT22,2),IF(G31=MAX(D31:G31),VLOOKUP(G6,AR9:AT22,2),""))))</f>
        <v/>
      </c>
      <c r="S31" s="77" t="str">
        <f>IF(D31=MAX(D31:G31),VLOOKUP(D6,AR9:AT22,3),IF(E31=MAX(D31:G31),VLOOKUP(E6,AR9:AT22,3),IF(F31=MAX(D31:G31),VLOOKUP(F6,AR9:AT22,3),IF(G31=MAX(D31:G31),VLOOKUP(G6,AR9:AT22,3),""))))</f>
        <v/>
      </c>
      <c r="T31" s="77" t="str">
        <f>IF(H31=MAX(H31:L31),VLOOKUP(H6,AR9:AT22,2),IF(I31=MAX(H31:L31),VLOOKUP(I6,AR9:AT22,2),IF(J31=MAX(H31:L31),VLOOKUP(J6,AR9:AT22,2),IF(K31=MAX(H31:L31),VLOOKUP(K6,AR9:AT22,2),IF(L31=MAX(H31:L31),VLOOKUP(L6,AR9:AT22,2),"")))))</f>
        <v/>
      </c>
      <c r="U31" s="77" t="str">
        <f>IF(H31=MAX(H31:L31),VLOOKUP(H6,AR9:AT22,3),IF(I31=MAX(H31:L31),VLOOKUP(I6,AR9:AT22,3),IF(J31=MAX(H31:L31),VLOOKUP(J6,AR9:AT22,3),IF(K31=MAX(H31:L31),VLOOKUP(K6,AR9:AT22,3),IF(L31=MAX(H31:L31),VLOOKUP(L6,AR9:AT22,3),"")))))</f>
        <v/>
      </c>
      <c r="V31" s="77" t="str">
        <f>IF(M31=MAX(M31:Q31),VLOOKUP(M6,AR9:AT22,2),IF(N31=MAX(M31:Q31),VLOOKUP(N6,AR9:AT22,2),IF(O31=MAX(M31:Q31),VLOOKUP(O6,AR9:AT22,2),IF(P31=MAX(M31:Q31),VLOOKUP(P6,AR9:AT22,2),IF(Q31=MAX(M31:Q31),VLOOKUP(Q6,AR9:AT22,2),"")))))</f>
        <v/>
      </c>
      <c r="W31" s="78" t="str">
        <f>IF(M31=MAX(M31:Q31),VLOOKUP(M6,AR9:AT22,3),IF(N31=MAX(M31:Q31),VLOOKUP(N6,AR9:AT22,3),IF(O31=MAX(M31:Q31),VLOOKUP(O6,AR9:AT22,3),IF(P31=MAX(M31:Q31),VLOOKUP(P6,AR9:AT22,3),IF(Q31=MAX(M31:Q31),VLOOKUP(Q6,AR9:AT22,3),"")))))</f>
        <v/>
      </c>
      <c r="Y31" s="109" t="str">
        <f>IF(D31=MAX(D31:G31),VLOOKUP(D6,AR9:AU22,4),IF(E31=MAX(D31:G31),VLOOKUP(E6,AR9:AU22,4),IF(F31=MAX(D31:G31),VLOOKUP(F6,AR9:AU22,4),IF(G31=MAX(D31:G31),VLOOKUP(G6,AR9:AU22,4),""))))</f>
        <v/>
      </c>
      <c r="Z31" s="109" t="str">
        <f>IF(H31=MAX(H31:L31),VLOOKUP(H6,AR9:AU22,4),IF(I31=MAX(H31:L31),VLOOKUP(I6,AR9:AU22,4),IF(J31=MAX(H31:L31),VLOOKUP(J6,AR9:AU22,4),IF(K31=MAX(H31:L31),VLOOKUP(K6,AR9:AU22,4),IF(L31=MAX(H31:L31),VLOOKUP(L6,AR9:AU22,4),"")))))</f>
        <v/>
      </c>
      <c r="AA31" s="109" t="str">
        <f>IF(M31=MAX(M31:Q31),VLOOKUP(M6,AR9:AU22,4),IF(N31=MAX(M31:Q31),VLOOKUP(N6,AR9:AU22,4),IF(O31=MAX(M31:Q31),VLOOKUP(O6,AR9:AU22,4),IF(P31=MAX(M31:Q31),VLOOKUP(P6,AR9:AU22,4),IF(Q31=MAX(M31:Q31),VLOOKUP(Q6,AR9:AU22,4),"")))))</f>
        <v/>
      </c>
      <c r="AB31" s="109"/>
      <c r="AC31" s="109" t="str">
        <f t="shared" si="1"/>
        <v/>
      </c>
      <c r="AD31" s="109" t="str">
        <f t="shared" si="2"/>
        <v/>
      </c>
      <c r="AE31" s="109" t="str">
        <f t="shared" si="3"/>
        <v/>
      </c>
      <c r="AF31" s="109" t="str">
        <f t="shared" si="4"/>
        <v/>
      </c>
      <c r="AG31" s="109" t="str">
        <f t="shared" si="5"/>
        <v/>
      </c>
      <c r="AH31" s="109" t="str">
        <f t="shared" si="6"/>
        <v/>
      </c>
      <c r="AI31" s="109" t="str">
        <f t="shared" si="7"/>
        <v/>
      </c>
      <c r="AJ31" s="109" t="str">
        <f t="shared" si="8"/>
        <v/>
      </c>
      <c r="AK31" s="109" t="str">
        <f t="shared" si="9"/>
        <v/>
      </c>
      <c r="AL31" s="109" t="str">
        <f t="shared" si="10"/>
        <v/>
      </c>
      <c r="AM31" s="109" t="str">
        <f t="shared" si="11"/>
        <v/>
      </c>
      <c r="AN31" s="109" t="str">
        <f t="shared" si="12"/>
        <v/>
      </c>
      <c r="AO31" s="109" t="str">
        <f t="shared" si="13"/>
        <v/>
      </c>
      <c r="AP31" s="109" t="str">
        <f t="shared" si="14"/>
        <v/>
      </c>
      <c r="AR31" s="114"/>
      <c r="AS31" s="114"/>
      <c r="AT31" s="105"/>
      <c r="AU31" s="105"/>
      <c r="AV31" s="110"/>
      <c r="AW31" s="93" t="s">
        <v>115</v>
      </c>
      <c r="AX31" s="93"/>
      <c r="AY31" s="95"/>
      <c r="AZ31" s="95" t="s">
        <v>163</v>
      </c>
    </row>
    <row r="32" spans="1:52" ht="15" customHeight="1" x14ac:dyDescent="0.25">
      <c r="A32" s="81" t="str">
        <f t="shared" si="15"/>
        <v/>
      </c>
      <c r="B32" s="77" t="str">
        <f>IF('INPUT DATA'!C34="","",'INPUT DATA'!C34)</f>
        <v/>
      </c>
      <c r="C32" s="77" t="str">
        <f>IF('INPUT DATA'!D34="","",'INPUT DATA'!D34)</f>
        <v/>
      </c>
      <c r="D32" s="77" t="str">
        <f>'INPUT DATA'!DM34</f>
        <v/>
      </c>
      <c r="E32" s="77" t="str">
        <f>'INPUT DATA'!DN34</f>
        <v/>
      </c>
      <c r="F32" s="77" t="str">
        <f>'INPUT DATA'!DO34</f>
        <v/>
      </c>
      <c r="G32" s="77" t="str">
        <f>'INPUT DATA'!DP34</f>
        <v/>
      </c>
      <c r="H32" s="77" t="str">
        <f>'INPUT DATA'!DQ34</f>
        <v/>
      </c>
      <c r="I32" s="77" t="str">
        <f>'INPUT DATA'!DR34</f>
        <v/>
      </c>
      <c r="J32" s="77" t="str">
        <f>'INPUT DATA'!DS34</f>
        <v/>
      </c>
      <c r="K32" s="77" t="str">
        <f>'INPUT DATA'!DT34</f>
        <v/>
      </c>
      <c r="L32" s="77" t="str">
        <f>'INPUT DATA'!DU34</f>
        <v/>
      </c>
      <c r="M32" s="77" t="str">
        <f>'INPUT DATA'!DV34</f>
        <v/>
      </c>
      <c r="N32" s="77" t="str">
        <f>'INPUT DATA'!DW34</f>
        <v/>
      </c>
      <c r="O32" s="77" t="str">
        <f>'INPUT DATA'!DX34</f>
        <v/>
      </c>
      <c r="P32" s="77" t="str">
        <f>'INPUT DATA'!DY34</f>
        <v/>
      </c>
      <c r="Q32" s="77" t="str">
        <f>'INPUT DATA'!DZ34</f>
        <v/>
      </c>
      <c r="R32" s="77" t="str">
        <f>IF(D32=MAX(D32:G32),VLOOKUP(D6,AR9:AT22,2),IF(E32=MAX(D32:G32),VLOOKUP(E6,AR9:AT22,2),IF(F32=MAX(D32:G32),VLOOKUP(F6,AR9:AT22,2),IF(G32=MAX(D32:G32),VLOOKUP(G6,AR9:AT22,2),""))))</f>
        <v/>
      </c>
      <c r="S32" s="77" t="str">
        <f>IF(D32=MAX(D32:G32),VLOOKUP(D6,AR9:AT22,3),IF(E32=MAX(D32:G32),VLOOKUP(E6,AR9:AT22,3),IF(F32=MAX(D32:G32),VLOOKUP(F6,AR9:AT22,3),IF(G32=MAX(D32:G32),VLOOKUP(G6,AR9:AT22,3),""))))</f>
        <v/>
      </c>
      <c r="T32" s="77" t="str">
        <f>IF(H32=MAX(H32:L32),VLOOKUP(H6,AR9:AT22,2),IF(I32=MAX(H32:L32),VLOOKUP(I6,AR9:AT22,2),IF(J32=MAX(H32:L32),VLOOKUP(J6,AR9:AT22,2),IF(K32=MAX(H32:L32),VLOOKUP(K6,AR9:AT22,2),IF(L32=MAX(H32:L32),VLOOKUP(L6,AR9:AT22,2),"")))))</f>
        <v/>
      </c>
      <c r="U32" s="77" t="str">
        <f>IF(H32=MAX(H32:L32),VLOOKUP(H6,AR9:AT22,3),IF(I32=MAX(H32:L32),VLOOKUP(I6,AR9:AT22,3),IF(J32=MAX(H32:L32),VLOOKUP(J6,AR9:AT22,3),IF(K32=MAX(H32:L32),VLOOKUP(K6,AR9:AT22,3),IF(L32=MAX(H32:L32),VLOOKUP(L6,AR9:AT22,3),"")))))</f>
        <v/>
      </c>
      <c r="V32" s="77" t="str">
        <f>IF(M32=MAX(M32:Q32),VLOOKUP(M6,AR9:AT22,2),IF(N32=MAX(M32:Q32),VLOOKUP(N6,AR9:AT22,2),IF(O32=MAX(M32:Q32),VLOOKUP(O6,AR9:AT22,2),IF(P32=MAX(M32:Q32),VLOOKUP(P6,AR9:AT22,2),IF(Q32=MAX(M32:Q32),VLOOKUP(Q6,AR9:AT22,2),"")))))</f>
        <v/>
      </c>
      <c r="W32" s="78" t="str">
        <f>IF(M32=MAX(M32:Q32),VLOOKUP(M6,AR9:AT22,3),IF(N32=MAX(M32:Q32),VLOOKUP(N6,AR9:AT22,3),IF(O32=MAX(M32:Q32),VLOOKUP(O6,AR9:AT22,3),IF(P32=MAX(M32:Q32),VLOOKUP(P6,AR9:AT22,3),IF(Q32=MAX(M32:Q32),VLOOKUP(Q6,AR9:AT22,3),"")))))</f>
        <v/>
      </c>
      <c r="Y32" s="109" t="str">
        <f>IF(D32=MAX(D32:G32),VLOOKUP(D6,AR9:AU22,4),IF(E32=MAX(D32:G32),VLOOKUP(E6,AR9:AU22,4),IF(F32=MAX(D32:G32),VLOOKUP(F6,AR9:AU22,4),IF(G32=MAX(D32:G32),VLOOKUP(G6,AR9:AU22,4),""))))</f>
        <v/>
      </c>
      <c r="Z32" s="109" t="str">
        <f>IF(H32=MAX(H32:L32),VLOOKUP(H6,AR9:AU22,4),IF(I32=MAX(H32:L32),VLOOKUP(I6,AR9:AU22,4),IF(J32=MAX(H32:L32),VLOOKUP(J6,AR9:AU22,4),IF(K32=MAX(H32:L32),VLOOKUP(K6,AR9:AU22,4),IF(L32=MAX(H32:L32),VLOOKUP(L6,AR9:AU22,4),"")))))</f>
        <v/>
      </c>
      <c r="AA32" s="109" t="str">
        <f>IF(M32=MAX(M32:Q32),VLOOKUP(M6,AR9:AU22,4),IF(N32=MAX(M32:Q32),VLOOKUP(N6,AR9:AU22,4),IF(O32=MAX(M32:Q32),VLOOKUP(O6,AR9:AU22,4),IF(P32=MAX(M32:Q32),VLOOKUP(P6,AR9:AU22,4),IF(Q32=MAX(M32:Q32),VLOOKUP(Q6,AR9:AU22,4),"")))))</f>
        <v/>
      </c>
      <c r="AB32" s="109"/>
      <c r="AC32" s="109" t="str">
        <f t="shared" si="1"/>
        <v/>
      </c>
      <c r="AD32" s="109" t="str">
        <f t="shared" si="2"/>
        <v/>
      </c>
      <c r="AE32" s="109" t="str">
        <f t="shared" si="3"/>
        <v/>
      </c>
      <c r="AF32" s="109" t="str">
        <f t="shared" si="4"/>
        <v/>
      </c>
      <c r="AG32" s="109" t="str">
        <f t="shared" si="5"/>
        <v/>
      </c>
      <c r="AH32" s="109" t="str">
        <f t="shared" si="6"/>
        <v/>
      </c>
      <c r="AI32" s="109" t="str">
        <f t="shared" si="7"/>
        <v/>
      </c>
      <c r="AJ32" s="109" t="str">
        <f t="shared" si="8"/>
        <v/>
      </c>
      <c r="AK32" s="109" t="str">
        <f t="shared" si="9"/>
        <v/>
      </c>
      <c r="AL32" s="109" t="str">
        <f t="shared" si="10"/>
        <v/>
      </c>
      <c r="AM32" s="109" t="str">
        <f t="shared" si="11"/>
        <v/>
      </c>
      <c r="AN32" s="109" t="str">
        <f t="shared" si="12"/>
        <v/>
      </c>
      <c r="AO32" s="109" t="str">
        <f t="shared" si="13"/>
        <v/>
      </c>
      <c r="AP32" s="109" t="str">
        <f t="shared" si="14"/>
        <v/>
      </c>
      <c r="AR32" s="114"/>
      <c r="AS32" s="114"/>
      <c r="AT32" s="105"/>
      <c r="AU32" s="105"/>
      <c r="AV32" s="110"/>
      <c r="AW32" s="93" t="s">
        <v>115</v>
      </c>
      <c r="AX32" s="93"/>
      <c r="AY32" s="95" t="s">
        <v>164</v>
      </c>
      <c r="AZ32" s="95" t="s">
        <v>165</v>
      </c>
    </row>
    <row r="33" spans="1:52" ht="15" customHeight="1" x14ac:dyDescent="0.25">
      <c r="A33" s="81" t="str">
        <f t="shared" si="15"/>
        <v/>
      </c>
      <c r="B33" s="77" t="str">
        <f>IF('INPUT DATA'!C35="","",'INPUT DATA'!C35)</f>
        <v/>
      </c>
      <c r="C33" s="77" t="str">
        <f>IF('INPUT DATA'!D35="","",'INPUT DATA'!D35)</f>
        <v/>
      </c>
      <c r="D33" s="77" t="str">
        <f>'INPUT DATA'!DM35</f>
        <v/>
      </c>
      <c r="E33" s="77" t="str">
        <f>'INPUT DATA'!DN35</f>
        <v/>
      </c>
      <c r="F33" s="77" t="str">
        <f>'INPUT DATA'!DO35</f>
        <v/>
      </c>
      <c r="G33" s="77" t="str">
        <f>'INPUT DATA'!DP35</f>
        <v/>
      </c>
      <c r="H33" s="77" t="str">
        <f>'INPUT DATA'!DQ35</f>
        <v/>
      </c>
      <c r="I33" s="77" t="str">
        <f>'INPUT DATA'!DR35</f>
        <v/>
      </c>
      <c r="J33" s="77" t="str">
        <f>'INPUT DATA'!DS35</f>
        <v/>
      </c>
      <c r="K33" s="77" t="str">
        <f>'INPUT DATA'!DT35</f>
        <v/>
      </c>
      <c r="L33" s="77" t="str">
        <f>'INPUT DATA'!DU35</f>
        <v/>
      </c>
      <c r="M33" s="77" t="str">
        <f>'INPUT DATA'!DV35</f>
        <v/>
      </c>
      <c r="N33" s="77" t="str">
        <f>'INPUT DATA'!DW35</f>
        <v/>
      </c>
      <c r="O33" s="77" t="str">
        <f>'INPUT DATA'!DX35</f>
        <v/>
      </c>
      <c r="P33" s="77" t="str">
        <f>'INPUT DATA'!DY35</f>
        <v/>
      </c>
      <c r="Q33" s="77" t="str">
        <f>'INPUT DATA'!DZ35</f>
        <v/>
      </c>
      <c r="R33" s="77" t="str">
        <f>IF(D33=MAX(D33:G33),VLOOKUP(D6,AR9:AT22,2),IF(E33=MAX(D33:G33),VLOOKUP(E6,AR9:AT22,2),IF(F33=MAX(D33:G33),VLOOKUP(F6,AR9:AT22,2),IF(G33=MAX(D33:G33),VLOOKUP(G6,AR9:AT22,2),""))))</f>
        <v/>
      </c>
      <c r="S33" s="77" t="str">
        <f>IF(D33=MAX(D33:G33),VLOOKUP(D6,AR9:AT22,3),IF(E33=MAX(D33:G33),VLOOKUP(E6,AR9:AT22,3),IF(F33=MAX(D33:G33),VLOOKUP(F6,AR9:AT22,3),IF(G33=MAX(D33:G33),VLOOKUP(G6,AR9:AT22,3),""))))</f>
        <v/>
      </c>
      <c r="T33" s="77" t="str">
        <f>IF(H33=MAX(H33:L33),VLOOKUP(H6,AR9:AT22,2),IF(I33=MAX(H33:L33),VLOOKUP(I6,AR9:AT22,2),IF(J33=MAX(H33:L33),VLOOKUP(J6,AR9:AT22,2),IF(K33=MAX(H33:L33),VLOOKUP(K6,AR9:AT22,2),IF(L33=MAX(H33:L33),VLOOKUP(L6,AR9:AT22,2),"")))))</f>
        <v/>
      </c>
      <c r="U33" s="77" t="str">
        <f>IF(H33=MAX(H33:L33),VLOOKUP(H6,AR9:AT22,3),IF(I33=MAX(H33:L33),VLOOKUP(I6,AR9:AT22,3),IF(J33=MAX(H33:L33),VLOOKUP(J6,AR9:AT22,3),IF(K33=MAX(H33:L33),VLOOKUP(K6,AR9:AT22,3),IF(L33=MAX(H33:L33),VLOOKUP(L6,AR9:AT22,3),"")))))</f>
        <v/>
      </c>
      <c r="V33" s="77" t="str">
        <f>IF(M33=MAX(M33:Q33),VLOOKUP(M6,AR9:AT22,2),IF(N33=MAX(M33:Q33),VLOOKUP(N6,AR9:AT22,2),IF(O33=MAX(M33:Q33),VLOOKUP(O6,AR9:AT22,2),IF(P33=MAX(M33:Q33),VLOOKUP(P6,AR9:AT22,2),IF(Q33=MAX(M33:Q33),VLOOKUP(Q6,AR9:AT22,2),"")))))</f>
        <v/>
      </c>
      <c r="W33" s="78" t="str">
        <f>IF(M33=MAX(M33:Q33),VLOOKUP(M6,AR9:AT22,3),IF(N33=MAX(M33:Q33),VLOOKUP(N6,AR9:AT22,3),IF(O33=MAX(M33:Q33),VLOOKUP(O6,AR9:AT22,3),IF(P33=MAX(M33:Q33),VLOOKUP(P6,AR9:AT22,3),IF(Q33=MAX(M33:Q33),VLOOKUP(Q6,AR9:AT22,3),"")))))</f>
        <v/>
      </c>
      <c r="Y33" s="109" t="str">
        <f>IF(D33=MAX(D33:G33),VLOOKUP(D6,AR9:AU22,4),IF(E33=MAX(D33:G33),VLOOKUP(E6,AR9:AU22,4),IF(F33=MAX(D33:G33),VLOOKUP(F6,AR9:AU22,4),IF(G33=MAX(D33:G33),VLOOKUP(G6,AR9:AU22,4),""))))</f>
        <v/>
      </c>
      <c r="Z33" s="109" t="str">
        <f>IF(H33=MAX(H33:L33),VLOOKUP(H6,AR9:AU22,4),IF(I33=MAX(H33:L33),VLOOKUP(I6,AR9:AU22,4),IF(J33=MAX(H33:L33),VLOOKUP(J6,AR9:AU22,4),IF(K33=MAX(H33:L33),VLOOKUP(K6,AR9:AU22,4),IF(L33=MAX(H33:L33),VLOOKUP(L6,AR9:AU22,4),"")))))</f>
        <v/>
      </c>
      <c r="AA33" s="109" t="str">
        <f>IF(M33=MAX(M33:Q33),VLOOKUP(M6,AR9:AU22,4),IF(N33=MAX(M33:Q33),VLOOKUP(N6,AR9:AU22,4),IF(O33=MAX(M33:Q33),VLOOKUP(O6,AR9:AU22,4),IF(P33=MAX(M33:Q33),VLOOKUP(P6,AR9:AU22,4),IF(Q33=MAX(M33:Q33),VLOOKUP(Q6,AR9:AU22,4),"")))))</f>
        <v/>
      </c>
      <c r="AB33" s="109"/>
      <c r="AC33" s="109" t="str">
        <f t="shared" si="1"/>
        <v/>
      </c>
      <c r="AD33" s="109" t="str">
        <f t="shared" si="2"/>
        <v/>
      </c>
      <c r="AE33" s="109" t="str">
        <f t="shared" si="3"/>
        <v/>
      </c>
      <c r="AF33" s="109" t="str">
        <f t="shared" si="4"/>
        <v/>
      </c>
      <c r="AG33" s="109" t="str">
        <f t="shared" si="5"/>
        <v/>
      </c>
      <c r="AH33" s="109" t="str">
        <f t="shared" si="6"/>
        <v/>
      </c>
      <c r="AI33" s="109" t="str">
        <f t="shared" si="7"/>
        <v/>
      </c>
      <c r="AJ33" s="109" t="str">
        <f t="shared" si="8"/>
        <v/>
      </c>
      <c r="AK33" s="109" t="str">
        <f t="shared" si="9"/>
        <v/>
      </c>
      <c r="AL33" s="109" t="str">
        <f t="shared" si="10"/>
        <v/>
      </c>
      <c r="AM33" s="109" t="str">
        <f t="shared" si="11"/>
        <v/>
      </c>
      <c r="AN33" s="109" t="str">
        <f t="shared" si="12"/>
        <v/>
      </c>
      <c r="AO33" s="109" t="str">
        <f t="shared" si="13"/>
        <v/>
      </c>
      <c r="AP33" s="109" t="str">
        <f t="shared" si="14"/>
        <v/>
      </c>
      <c r="AR33" s="114"/>
      <c r="AS33" s="114"/>
      <c r="AT33" s="105"/>
      <c r="AU33" s="105"/>
      <c r="AV33" s="110"/>
      <c r="AW33" s="93" t="s">
        <v>115</v>
      </c>
      <c r="AX33" s="93"/>
      <c r="AY33" s="95"/>
      <c r="AZ33" s="95" t="s">
        <v>166</v>
      </c>
    </row>
    <row r="34" spans="1:52" ht="15" customHeight="1" x14ac:dyDescent="0.25">
      <c r="A34" s="81" t="str">
        <f t="shared" si="15"/>
        <v/>
      </c>
      <c r="B34" s="77" t="str">
        <f>IF('INPUT DATA'!C36="","",'INPUT DATA'!C36)</f>
        <v/>
      </c>
      <c r="C34" s="77" t="str">
        <f>IF('INPUT DATA'!D36="","",'INPUT DATA'!D36)</f>
        <v/>
      </c>
      <c r="D34" s="77" t="str">
        <f>'INPUT DATA'!DM36</f>
        <v/>
      </c>
      <c r="E34" s="77" t="str">
        <f>'INPUT DATA'!DN36</f>
        <v/>
      </c>
      <c r="F34" s="77" t="str">
        <f>'INPUT DATA'!DO36</f>
        <v/>
      </c>
      <c r="G34" s="77" t="str">
        <f>'INPUT DATA'!DP36</f>
        <v/>
      </c>
      <c r="H34" s="77" t="str">
        <f>'INPUT DATA'!DQ36</f>
        <v/>
      </c>
      <c r="I34" s="77" t="str">
        <f>'INPUT DATA'!DR36</f>
        <v/>
      </c>
      <c r="J34" s="77" t="str">
        <f>'INPUT DATA'!DS36</f>
        <v/>
      </c>
      <c r="K34" s="77" t="str">
        <f>'INPUT DATA'!DT36</f>
        <v/>
      </c>
      <c r="L34" s="77" t="str">
        <f>'INPUT DATA'!DU36</f>
        <v/>
      </c>
      <c r="M34" s="77" t="str">
        <f>'INPUT DATA'!DV36</f>
        <v/>
      </c>
      <c r="N34" s="77" t="str">
        <f>'INPUT DATA'!DW36</f>
        <v/>
      </c>
      <c r="O34" s="77" t="str">
        <f>'INPUT DATA'!DX36</f>
        <v/>
      </c>
      <c r="P34" s="77" t="str">
        <f>'INPUT DATA'!DY36</f>
        <v/>
      </c>
      <c r="Q34" s="77" t="str">
        <f>'INPUT DATA'!DZ36</f>
        <v/>
      </c>
      <c r="R34" s="77" t="str">
        <f>IF(D34=MAX(D34:G34),VLOOKUP(D6,AR9:AT22,2),IF(E34=MAX(D34:G34),VLOOKUP(E6,AR9:AT22,2),IF(F34=MAX(D34:G34),VLOOKUP(F6,AR9:AT22,2),IF(G34=MAX(D34:G34),VLOOKUP(G6,AR9:AT22,2),""))))</f>
        <v/>
      </c>
      <c r="S34" s="77" t="str">
        <f>IF(D34=MAX(D34:G34),VLOOKUP(D6,AR9:AT22,3),IF(E34=MAX(D34:G34),VLOOKUP(E6,AR9:AT22,3),IF(F34=MAX(D34:G34),VLOOKUP(F6,AR9:AT22,3),IF(G34=MAX(D34:G34),VLOOKUP(G6,AR9:AT22,3),""))))</f>
        <v/>
      </c>
      <c r="T34" s="77" t="str">
        <f>IF(H34=MAX(H34:L34),VLOOKUP(H6,AR9:AT22,2),IF(I34=MAX(H34:L34),VLOOKUP(I6,AR9:AT22,2),IF(J34=MAX(H34:L34),VLOOKUP(J6,AR9:AT22,2),IF(K34=MAX(H34:L34),VLOOKUP(K6,AR9:AT22,2),IF(L34=MAX(H34:L34),VLOOKUP(L6,AR9:AT22,2),"")))))</f>
        <v/>
      </c>
      <c r="U34" s="77" t="str">
        <f>IF(H34=MAX(H34:L34),VLOOKUP(H6,AR9:AT22,3),IF(I34=MAX(H34:L34),VLOOKUP(I6,AR9:AT22,3),IF(J34=MAX(H34:L34),VLOOKUP(J6,AR9:AT22,3),IF(K34=MAX(H34:L34),VLOOKUP(K6,AR9:AT22,3),IF(L34=MAX(H34:L34),VLOOKUP(L6,AR9:AT22,3),"")))))</f>
        <v/>
      </c>
      <c r="V34" s="77" t="str">
        <f>IF(M34=MAX(M34:Q34),VLOOKUP(M6,AR9:AT22,2),IF(N34=MAX(M34:Q34),VLOOKUP(N6,AR9:AT22,2),IF(O34=MAX(M34:Q34),VLOOKUP(O6,AR9:AT22,2),IF(P34=MAX(M34:Q34),VLOOKUP(P6,AR9:AT22,2),IF(Q34=MAX(M34:Q34),VLOOKUP(Q6,AR9:AT22,2),"")))))</f>
        <v/>
      </c>
      <c r="W34" s="78" t="str">
        <f>IF(M34=MAX(M34:Q34),VLOOKUP(M6,AR9:AT22,3),IF(N34=MAX(M34:Q34),VLOOKUP(N6,AR9:AT22,3),IF(O34=MAX(M34:Q34),VLOOKUP(O6,AR9:AT22,3),IF(P34=MAX(M34:Q34),VLOOKUP(P6,AR9:AT22,3),IF(Q34=MAX(M34:Q34),VLOOKUP(Q6,AR9:AT22,3),"")))))</f>
        <v/>
      </c>
      <c r="Y34" s="109" t="str">
        <f>IF(D34=MAX(D34:G34),VLOOKUP(D6,AR9:AU22,4),IF(E34=MAX(D34:G34),VLOOKUP(E6,AR9:AU22,4),IF(F34=MAX(D34:G34),VLOOKUP(F6,AR9:AU22,4),IF(G34=MAX(D34:G34),VLOOKUP(G6,AR9:AU22,4),""))))</f>
        <v/>
      </c>
      <c r="Z34" s="109" t="str">
        <f>IF(H34=MAX(H34:L34),VLOOKUP(H6,AR9:AU22,4),IF(I34=MAX(H34:L34),VLOOKUP(I6,AR9:AU22,4),IF(J34=MAX(H34:L34),VLOOKUP(J6,AR9:AU22,4),IF(K34=MAX(H34:L34),VLOOKUP(K6,AR9:AU22,4),IF(L34=MAX(H34:L34),VLOOKUP(L6,AR9:AU22,4),"")))))</f>
        <v/>
      </c>
      <c r="AA34" s="109" t="str">
        <f>IF(M34=MAX(M34:Q34),VLOOKUP(M6,AR9:AU22,4),IF(N34=MAX(M34:Q34),VLOOKUP(N6,AR9:AU22,4),IF(O34=MAX(M34:Q34),VLOOKUP(O6,AR9:AU22,4),IF(P34=MAX(M34:Q34),VLOOKUP(P6,AR9:AU22,4),IF(Q34=MAX(M34:Q34),VLOOKUP(Q6,AR9:AU22,4),"")))))</f>
        <v/>
      </c>
      <c r="AB34" s="109"/>
      <c r="AC34" s="109" t="str">
        <f t="shared" si="1"/>
        <v/>
      </c>
      <c r="AD34" s="109" t="str">
        <f t="shared" si="2"/>
        <v/>
      </c>
      <c r="AE34" s="109" t="str">
        <f t="shared" si="3"/>
        <v/>
      </c>
      <c r="AF34" s="109" t="str">
        <f t="shared" si="4"/>
        <v/>
      </c>
      <c r="AG34" s="109" t="str">
        <f t="shared" si="5"/>
        <v/>
      </c>
      <c r="AH34" s="109" t="str">
        <f t="shared" si="6"/>
        <v/>
      </c>
      <c r="AI34" s="109" t="str">
        <f t="shared" si="7"/>
        <v/>
      </c>
      <c r="AJ34" s="109" t="str">
        <f t="shared" si="8"/>
        <v/>
      </c>
      <c r="AK34" s="109" t="str">
        <f t="shared" si="9"/>
        <v/>
      </c>
      <c r="AL34" s="109" t="str">
        <f t="shared" si="10"/>
        <v/>
      </c>
      <c r="AM34" s="109" t="str">
        <f t="shared" si="11"/>
        <v/>
      </c>
      <c r="AN34" s="109" t="str">
        <f t="shared" si="12"/>
        <v/>
      </c>
      <c r="AO34" s="109" t="str">
        <f t="shared" si="13"/>
        <v/>
      </c>
      <c r="AP34" s="109" t="str">
        <f t="shared" si="14"/>
        <v/>
      </c>
      <c r="AR34" s="114"/>
      <c r="AS34" s="114"/>
      <c r="AT34" s="105"/>
      <c r="AU34" s="105"/>
      <c r="AV34" s="110"/>
      <c r="AW34" s="93" t="s">
        <v>115</v>
      </c>
      <c r="AX34" s="93"/>
      <c r="AY34" s="95"/>
      <c r="AZ34" s="95" t="s">
        <v>167</v>
      </c>
    </row>
    <row r="35" spans="1:52" ht="15" customHeight="1" x14ac:dyDescent="0.25">
      <c r="A35" s="81" t="str">
        <f t="shared" si="15"/>
        <v/>
      </c>
      <c r="B35" s="77" t="str">
        <f>IF('INPUT DATA'!C37="","",'INPUT DATA'!C37)</f>
        <v/>
      </c>
      <c r="C35" s="77" t="str">
        <f>IF('INPUT DATA'!D37="","",'INPUT DATA'!D37)</f>
        <v/>
      </c>
      <c r="D35" s="77" t="str">
        <f>'INPUT DATA'!DM37</f>
        <v/>
      </c>
      <c r="E35" s="77" t="str">
        <f>'INPUT DATA'!DN37</f>
        <v/>
      </c>
      <c r="F35" s="77" t="str">
        <f>'INPUT DATA'!DO37</f>
        <v/>
      </c>
      <c r="G35" s="77" t="str">
        <f>'INPUT DATA'!DP37</f>
        <v/>
      </c>
      <c r="H35" s="77" t="str">
        <f>'INPUT DATA'!DQ37</f>
        <v/>
      </c>
      <c r="I35" s="77" t="str">
        <f>'INPUT DATA'!DR37</f>
        <v/>
      </c>
      <c r="J35" s="77" t="str">
        <f>'INPUT DATA'!DS37</f>
        <v/>
      </c>
      <c r="K35" s="77" t="str">
        <f>'INPUT DATA'!DT37</f>
        <v/>
      </c>
      <c r="L35" s="77" t="str">
        <f>'INPUT DATA'!DU37</f>
        <v/>
      </c>
      <c r="M35" s="77" t="str">
        <f>'INPUT DATA'!DV37</f>
        <v/>
      </c>
      <c r="N35" s="77" t="str">
        <f>'INPUT DATA'!DW37</f>
        <v/>
      </c>
      <c r="O35" s="77" t="str">
        <f>'INPUT DATA'!DX37</f>
        <v/>
      </c>
      <c r="P35" s="77" t="str">
        <f>'INPUT DATA'!DY37</f>
        <v/>
      </c>
      <c r="Q35" s="77" t="str">
        <f>'INPUT DATA'!DZ37</f>
        <v/>
      </c>
      <c r="R35" s="77" t="str">
        <f>IF(D35=MAX(D35:G35),VLOOKUP(D6,AR9:AT22,2),IF(E35=MAX(D35:G35),VLOOKUP(E6,AR9:AT22,2),IF(F35=MAX(D35:G35),VLOOKUP(F6,AR9:AT22,2),IF(G35=MAX(D35:G35),VLOOKUP(G6,AR9:AT22,2),""))))</f>
        <v/>
      </c>
      <c r="S35" s="77" t="str">
        <f>IF(D35=MAX(D35:G35),VLOOKUP(D6,AR9:AT22,3),IF(E35=MAX(D35:G35),VLOOKUP(E6,AR9:AT22,3),IF(F35=MAX(D35:G35),VLOOKUP(F6,AR9:AT22,3),IF(G35=MAX(D35:G35),VLOOKUP(G6,AR9:AT22,3),""))))</f>
        <v/>
      </c>
      <c r="T35" s="77" t="str">
        <f>IF(H35=MAX(H35:L35),VLOOKUP(H6,AR9:AT22,2),IF(I35=MAX(H35:L35),VLOOKUP(I6,AR9:AT22,2),IF(J35=MAX(H35:L35),VLOOKUP(J6,AR9:AT22,2),IF(K35=MAX(H35:L35),VLOOKUP(K6,AR9:AT22,2),IF(L35=MAX(H35:L35),VLOOKUP(L6,AR9:AT22,2),"")))))</f>
        <v/>
      </c>
      <c r="U35" s="77" t="str">
        <f>IF(H35=MAX(H35:L35),VLOOKUP(H6,AR9:AT22,3),IF(I35=MAX(H35:L35),VLOOKUP(I6,AR9:AT22,3),IF(J35=MAX(H35:L35),VLOOKUP(J6,AR9:AT22,3),IF(K35=MAX(H35:L35),VLOOKUP(K6,AR9:AT22,3),IF(L35=MAX(H35:L35),VLOOKUP(L6,AR9:AT22,3),"")))))</f>
        <v/>
      </c>
      <c r="V35" s="77" t="str">
        <f>IF(M35=MAX(M35:Q35),VLOOKUP(M6,AR9:AT22,2),IF(N35=MAX(M35:Q35),VLOOKUP(N6,AR9:AT22,2),IF(O35=MAX(M35:Q35),VLOOKUP(O6,AR9:AT22,2),IF(P35=MAX(M35:Q35),VLOOKUP(P6,AR9:AT22,2),IF(Q35=MAX(M35:Q35),VLOOKUP(Q6,AR9:AT22,2),"")))))</f>
        <v/>
      </c>
      <c r="W35" s="78" t="str">
        <f>IF(M35=MAX(M35:Q35),VLOOKUP(M6,AR9:AT22,3),IF(N35=MAX(M35:Q35),VLOOKUP(N6,AR9:AT22,3),IF(O35=MAX(M35:Q35),VLOOKUP(O6,AR9:AT22,3),IF(P35=MAX(M35:Q35),VLOOKUP(P6,AR9:AT22,3),IF(Q35=MAX(M35:Q35),VLOOKUP(Q6,AR9:AT22,3),"")))))</f>
        <v/>
      </c>
      <c r="Y35" s="109" t="str">
        <f>IF(D35=MAX(D35:G35),VLOOKUP(D6,AR9:AU22,4),IF(E35=MAX(D35:G35),VLOOKUP(E6,AR9:AU22,4),IF(F35=MAX(D35:G35),VLOOKUP(F6,AR9:AU22,4),IF(G35=MAX(D35:G35),VLOOKUP(G6,AR9:AU22,4),""))))</f>
        <v/>
      </c>
      <c r="Z35" s="109" t="str">
        <f>IF(H35=MAX(H35:L35),VLOOKUP(H6,AR9:AU22,4),IF(I35=MAX(H35:L35),VLOOKUP(I6,AR9:AU22,4),IF(J35=MAX(H35:L35),VLOOKUP(J6,AR9:AU22,4),IF(K35=MAX(H35:L35),VLOOKUP(K6,AR9:AU22,4),IF(L35=MAX(H35:L35),VLOOKUP(L6,AR9:AU22,4),"")))))</f>
        <v/>
      </c>
      <c r="AA35" s="109" t="str">
        <f>IF(M35=MAX(M35:Q35),VLOOKUP(M6,AR9:AU22,4),IF(N35=MAX(M35:Q35),VLOOKUP(N6,AR9:AU22,4),IF(O35=MAX(M35:Q35),VLOOKUP(O6,AR9:AU22,4),IF(P35=MAX(M35:Q35),VLOOKUP(P6,AR9:AU22,4),IF(Q35=MAX(M35:Q35),VLOOKUP(Q6,AR9:AU22,4),"")))))</f>
        <v/>
      </c>
      <c r="AB35" s="109"/>
      <c r="AC35" s="109" t="str">
        <f t="shared" si="1"/>
        <v/>
      </c>
      <c r="AD35" s="109" t="str">
        <f t="shared" si="2"/>
        <v/>
      </c>
      <c r="AE35" s="109" t="str">
        <f t="shared" si="3"/>
        <v/>
      </c>
      <c r="AF35" s="109" t="str">
        <f t="shared" si="4"/>
        <v/>
      </c>
      <c r="AG35" s="109" t="str">
        <f t="shared" si="5"/>
        <v/>
      </c>
      <c r="AH35" s="109" t="str">
        <f t="shared" si="6"/>
        <v/>
      </c>
      <c r="AI35" s="109" t="str">
        <f t="shared" si="7"/>
        <v/>
      </c>
      <c r="AJ35" s="109" t="str">
        <f t="shared" si="8"/>
        <v/>
      </c>
      <c r="AK35" s="109" t="str">
        <f t="shared" si="9"/>
        <v/>
      </c>
      <c r="AL35" s="109" t="str">
        <f t="shared" si="10"/>
        <v/>
      </c>
      <c r="AM35" s="109" t="str">
        <f t="shared" si="11"/>
        <v/>
      </c>
      <c r="AN35" s="109" t="str">
        <f t="shared" si="12"/>
        <v/>
      </c>
      <c r="AO35" s="109" t="str">
        <f t="shared" si="13"/>
        <v/>
      </c>
      <c r="AP35" s="109" t="str">
        <f t="shared" si="14"/>
        <v/>
      </c>
      <c r="AR35" s="114"/>
      <c r="AS35" s="114"/>
      <c r="AT35" s="105"/>
      <c r="AU35" s="105"/>
      <c r="AV35" s="110"/>
      <c r="AW35" s="93" t="s">
        <v>115</v>
      </c>
      <c r="AX35" s="93"/>
      <c r="AY35" s="95"/>
      <c r="AZ35" s="95" t="s">
        <v>168</v>
      </c>
    </row>
    <row r="36" spans="1:52" ht="15" customHeight="1" x14ac:dyDescent="0.25">
      <c r="A36" s="81" t="str">
        <f t="shared" si="15"/>
        <v/>
      </c>
      <c r="B36" s="77" t="str">
        <f>IF('INPUT DATA'!C38="","",'INPUT DATA'!C38)</f>
        <v/>
      </c>
      <c r="C36" s="77" t="str">
        <f>IF('INPUT DATA'!D38="","",'INPUT DATA'!D38)</f>
        <v/>
      </c>
      <c r="D36" s="77" t="str">
        <f>'INPUT DATA'!DM38</f>
        <v/>
      </c>
      <c r="E36" s="77" t="str">
        <f>'INPUT DATA'!DN38</f>
        <v/>
      </c>
      <c r="F36" s="77" t="str">
        <f>'INPUT DATA'!DO38</f>
        <v/>
      </c>
      <c r="G36" s="77" t="str">
        <f>'INPUT DATA'!DP38</f>
        <v/>
      </c>
      <c r="H36" s="77" t="str">
        <f>'INPUT DATA'!DQ38</f>
        <v/>
      </c>
      <c r="I36" s="77" t="str">
        <f>'INPUT DATA'!DR38</f>
        <v/>
      </c>
      <c r="J36" s="77" t="str">
        <f>'INPUT DATA'!DS38</f>
        <v/>
      </c>
      <c r="K36" s="77" t="str">
        <f>'INPUT DATA'!DT38</f>
        <v/>
      </c>
      <c r="L36" s="77" t="str">
        <f>'INPUT DATA'!DU38</f>
        <v/>
      </c>
      <c r="M36" s="77" t="str">
        <f>'INPUT DATA'!DV38</f>
        <v/>
      </c>
      <c r="N36" s="77" t="str">
        <f>'INPUT DATA'!DW38</f>
        <v/>
      </c>
      <c r="O36" s="77" t="str">
        <f>'INPUT DATA'!DX38</f>
        <v/>
      </c>
      <c r="P36" s="77" t="str">
        <f>'INPUT DATA'!DY38</f>
        <v/>
      </c>
      <c r="Q36" s="77" t="str">
        <f>'INPUT DATA'!DZ38</f>
        <v/>
      </c>
      <c r="R36" s="77" t="str">
        <f>IF(D36=MAX(D36:G36),VLOOKUP(D6,AR9:AT22,2),IF(E36=MAX(D36:G36),VLOOKUP(E6,AR9:AT22,2),IF(F36=MAX(D36:G36),VLOOKUP(F6,AR9:AT22,2),IF(G36=MAX(D36:G36),VLOOKUP(G6,AR9:AT22,2),""))))</f>
        <v/>
      </c>
      <c r="S36" s="77" t="str">
        <f>IF(D36=MAX(D36:G36),VLOOKUP(D6,AR9:AT22,3),IF(E36=MAX(D36:G36),VLOOKUP(E6,AR9:AT22,3),IF(F36=MAX(D36:G36),VLOOKUP(F6,AR9:AT22,3),IF(G36=MAX(D36:G36),VLOOKUP(G6,AR9:AT22,3),""))))</f>
        <v/>
      </c>
      <c r="T36" s="77" t="str">
        <f>IF(H36=MAX(H36:L36),VLOOKUP(H6,AR9:AT22,2),IF(I36=MAX(H36:L36),VLOOKUP(I6,AR9:AT22,2),IF(J36=MAX(H36:L36),VLOOKUP(J6,AR9:AT22,2),IF(K36=MAX(H36:L36),VLOOKUP(K6,AR9:AT22,2),IF(L36=MAX(H36:L36),VLOOKUP(L6,AR9:AT22,2),"")))))</f>
        <v/>
      </c>
      <c r="U36" s="77" t="str">
        <f>IF(H36=MAX(H36:L36),VLOOKUP(H6,AR9:AT22,3),IF(I36=MAX(H36:L36),VLOOKUP(I6,AR9:AT22,3),IF(J36=MAX(H36:L36),VLOOKUP(J6,AR9:AT22,3),IF(K36=MAX(H36:L36),VLOOKUP(K6,AR9:AT22,3),IF(L36=MAX(H36:L36),VLOOKUP(L6,AR9:AT22,3),"")))))</f>
        <v/>
      </c>
      <c r="V36" s="77" t="str">
        <f>IF(M36=MAX(M36:Q36),VLOOKUP(M6,AR9:AT22,2),IF(N36=MAX(M36:Q36),VLOOKUP(N6,AR9:AT22,2),IF(O36=MAX(M36:Q36),VLOOKUP(O6,AR9:AT22,2),IF(P36=MAX(M36:Q36),VLOOKUP(P6,AR9:AT22,2),IF(Q36=MAX(M36:Q36),VLOOKUP(Q6,AR9:AT22,2),"")))))</f>
        <v/>
      </c>
      <c r="W36" s="78" t="str">
        <f>IF(M36=MAX(M36:Q36),VLOOKUP(M6,AR9:AT22,3),IF(N36=MAX(M36:Q36),VLOOKUP(N6,AR9:AT22,3),IF(O36=MAX(M36:Q36),VLOOKUP(O6,AR9:AT22,3),IF(P36=MAX(M36:Q36),VLOOKUP(P6,AR9:AT22,3),IF(Q36=MAX(M36:Q36),VLOOKUP(Q6,AR9:AT22,3),"")))))</f>
        <v/>
      </c>
      <c r="Y36" s="109" t="str">
        <f>IF(D36=MAX(D36:G36),VLOOKUP(D6,AR9:AU22,4),IF(E36=MAX(D36:G36),VLOOKUP(E6,AR9:AU22,4),IF(F36=MAX(D36:G36),VLOOKUP(F6,AR9:AU22,4),IF(G36=MAX(D36:G36),VLOOKUP(G6,AR9:AU22,4),""))))</f>
        <v/>
      </c>
      <c r="Z36" s="109" t="str">
        <f>IF(H36=MAX(H36:L36),VLOOKUP(H6,AR9:AU22,4),IF(I36=MAX(H36:L36),VLOOKUP(I6,AR9:AU22,4),IF(J36=MAX(H36:L36),VLOOKUP(J6,AR9:AU22,4),IF(K36=MAX(H36:L36),VLOOKUP(K6,AR9:AU22,4),IF(L36=MAX(H36:L36),VLOOKUP(L6,AR9:AU22,4),"")))))</f>
        <v/>
      </c>
      <c r="AA36" s="109" t="str">
        <f>IF(M36=MAX(M36:Q36),VLOOKUP(M6,AR9:AU22,4),IF(N36=MAX(M36:Q36),VLOOKUP(N6,AR9:AU22,4),IF(O36=MAX(M36:Q36),VLOOKUP(O6,AR9:AU22,4),IF(P36=MAX(M36:Q36),VLOOKUP(P6,AR9:AU22,4),IF(Q36=MAX(M36:Q36),VLOOKUP(Q6,AR9:AU22,4),"")))))</f>
        <v/>
      </c>
      <c r="AB36" s="109"/>
      <c r="AC36" s="109" t="str">
        <f t="shared" si="1"/>
        <v/>
      </c>
      <c r="AD36" s="109" t="str">
        <f t="shared" si="2"/>
        <v/>
      </c>
      <c r="AE36" s="109" t="str">
        <f t="shared" si="3"/>
        <v/>
      </c>
      <c r="AF36" s="109" t="str">
        <f t="shared" si="4"/>
        <v/>
      </c>
      <c r="AG36" s="109" t="str">
        <f t="shared" si="5"/>
        <v/>
      </c>
      <c r="AH36" s="109" t="str">
        <f t="shared" si="6"/>
        <v/>
      </c>
      <c r="AI36" s="109" t="str">
        <f t="shared" si="7"/>
        <v/>
      </c>
      <c r="AJ36" s="109" t="str">
        <f t="shared" si="8"/>
        <v/>
      </c>
      <c r="AK36" s="109" t="str">
        <f t="shared" si="9"/>
        <v/>
      </c>
      <c r="AL36" s="109" t="str">
        <f t="shared" si="10"/>
        <v/>
      </c>
      <c r="AM36" s="109" t="str">
        <f t="shared" si="11"/>
        <v/>
      </c>
      <c r="AN36" s="109" t="str">
        <f t="shared" si="12"/>
        <v/>
      </c>
      <c r="AO36" s="109" t="str">
        <f t="shared" si="13"/>
        <v/>
      </c>
      <c r="AP36" s="109" t="str">
        <f t="shared" si="14"/>
        <v/>
      </c>
      <c r="AR36" s="114"/>
      <c r="AS36" s="114"/>
      <c r="AT36" s="105"/>
      <c r="AU36" s="105"/>
      <c r="AV36" s="110"/>
      <c r="AW36" s="93" t="s">
        <v>115</v>
      </c>
      <c r="AX36" s="93"/>
      <c r="AY36" s="95"/>
      <c r="AZ36" s="95" t="s">
        <v>169</v>
      </c>
    </row>
    <row r="37" spans="1:52" ht="15" customHeight="1" x14ac:dyDescent="0.25">
      <c r="A37" s="81" t="str">
        <f t="shared" si="15"/>
        <v/>
      </c>
      <c r="B37" s="77" t="str">
        <f>IF('INPUT DATA'!C39="","",'INPUT DATA'!C39)</f>
        <v/>
      </c>
      <c r="C37" s="77" t="str">
        <f>IF('INPUT DATA'!D39="","",'INPUT DATA'!D39)</f>
        <v/>
      </c>
      <c r="D37" s="77" t="str">
        <f>'INPUT DATA'!DM39</f>
        <v/>
      </c>
      <c r="E37" s="77" t="str">
        <f>'INPUT DATA'!DN39</f>
        <v/>
      </c>
      <c r="F37" s="77" t="str">
        <f>'INPUT DATA'!DO39</f>
        <v/>
      </c>
      <c r="G37" s="77" t="str">
        <f>'INPUT DATA'!DP39</f>
        <v/>
      </c>
      <c r="H37" s="77" t="str">
        <f>'INPUT DATA'!DQ39</f>
        <v/>
      </c>
      <c r="I37" s="77" t="str">
        <f>'INPUT DATA'!DR39</f>
        <v/>
      </c>
      <c r="J37" s="77" t="str">
        <f>'INPUT DATA'!DS39</f>
        <v/>
      </c>
      <c r="K37" s="77" t="str">
        <f>'INPUT DATA'!DT39</f>
        <v/>
      </c>
      <c r="L37" s="77" t="str">
        <f>'INPUT DATA'!DU39</f>
        <v/>
      </c>
      <c r="M37" s="77" t="str">
        <f>'INPUT DATA'!DV39</f>
        <v/>
      </c>
      <c r="N37" s="77" t="str">
        <f>'INPUT DATA'!DW39</f>
        <v/>
      </c>
      <c r="O37" s="77" t="str">
        <f>'INPUT DATA'!DX39</f>
        <v/>
      </c>
      <c r="P37" s="77" t="str">
        <f>'INPUT DATA'!DY39</f>
        <v/>
      </c>
      <c r="Q37" s="77" t="str">
        <f>'INPUT DATA'!DZ39</f>
        <v/>
      </c>
      <c r="R37" s="77" t="str">
        <f>IF(D37=MAX(D37:G37),VLOOKUP(D6,AR9:AT22,2),IF(E37=MAX(D37:G37),VLOOKUP(E6,AR9:AT22,2),IF(F37=MAX(D37:G37),VLOOKUP(F6,AR9:AT22,2),IF(G37=MAX(D37:G37),VLOOKUP(G6,AR9:AT22,2),""))))</f>
        <v/>
      </c>
      <c r="S37" s="77" t="str">
        <f>IF(D37=MAX(D37:G37),VLOOKUP(D6,AR9:AT22,3),IF(E37=MAX(D37:G37),VLOOKUP(E6,AR9:AT22,3),IF(F37=MAX(D37:G37),VLOOKUP(F6,AR9:AT22,3),IF(G37=MAX(D37:G37),VLOOKUP(G6,AR9:AT22,3),""))))</f>
        <v/>
      </c>
      <c r="T37" s="77" t="str">
        <f>IF(H37=MAX(H37:L37),VLOOKUP(H6,AR9:AT22,2),IF(I37=MAX(H37:L37),VLOOKUP(I6,AR9:AT22,2),IF(J37=MAX(H37:L37),VLOOKUP(J6,AR9:AT22,2),IF(K37=MAX(H37:L37),VLOOKUP(K6,AR9:AT22,2),IF(L37=MAX(H37:L37),VLOOKUP(L6,AR9:AT22,2),"")))))</f>
        <v/>
      </c>
      <c r="U37" s="77" t="str">
        <f>IF(H37=MAX(H37:L37),VLOOKUP(H6,AR9:AT22,3),IF(I37=MAX(H37:L37),VLOOKUP(I6,AR9:AT22,3),IF(J37=MAX(H37:L37),VLOOKUP(J6,AR9:AT22,3),IF(K37=MAX(H37:L37),VLOOKUP(K6,AR9:AT22,3),IF(L37=MAX(H37:L37),VLOOKUP(L6,AR9:AT22,3),"")))))</f>
        <v/>
      </c>
      <c r="V37" s="77" t="str">
        <f>IF(M37=MAX(M37:Q37),VLOOKUP(M6,AR9:AT22,2),IF(N37=MAX(M37:Q37),VLOOKUP(N6,AR9:AT22,2),IF(O37=MAX(M37:Q37),VLOOKUP(O6,AR9:AT22,2),IF(P37=MAX(M37:Q37),VLOOKUP(P6,AR9:AT22,2),IF(Q37=MAX(M37:Q37),VLOOKUP(Q6,AR9:AT22,2),"")))))</f>
        <v/>
      </c>
      <c r="W37" s="78" t="str">
        <f>IF(M37=MAX(M37:Q37),VLOOKUP(M6,AR9:AT22,3),IF(N37=MAX(M37:Q37),VLOOKUP(N6,AR9:AT22,3),IF(O37=MAX(M37:Q37),VLOOKUP(O6,AR9:AT22,3),IF(P37=MAX(M37:Q37),VLOOKUP(P6,AR9:AT22,3),IF(Q37=MAX(M37:Q37),VLOOKUP(Q6,AR9:AT22,3),"")))))</f>
        <v/>
      </c>
      <c r="Y37" s="109" t="str">
        <f>IF(D37=MAX(D37:G37),VLOOKUP(D6,AR9:AU22,4),IF(E37=MAX(D37:G37),VLOOKUP(E6,AR9:AU22,4),IF(F37=MAX(D37:G37),VLOOKUP(F6,AR9:AU22,4),IF(G37=MAX(D37:G37),VLOOKUP(G6,AR9:AU22,4),""))))</f>
        <v/>
      </c>
      <c r="Z37" s="109" t="str">
        <f>IF(H37=MAX(H37:L37),VLOOKUP(H6,AR9:AU22,4),IF(I37=MAX(H37:L37),VLOOKUP(I6,AR9:AU22,4),IF(J37=MAX(H37:L37),VLOOKUP(J6,AR9:AU22,4),IF(K37=MAX(H37:L37),VLOOKUP(K6,AR9:AU22,4),IF(L37=MAX(H37:L37),VLOOKUP(L6,AR9:AU22,4),"")))))</f>
        <v/>
      </c>
      <c r="AA37" s="109" t="str">
        <f>IF(M37=MAX(M37:Q37),VLOOKUP(M6,AR9:AU22,4),IF(N37=MAX(M37:Q37),VLOOKUP(N6,AR9:AU22,4),IF(O37=MAX(M37:Q37),VLOOKUP(O6,AR9:AU22,4),IF(P37=MAX(M37:Q37),VLOOKUP(P6,AR9:AU22,4),IF(Q37=MAX(M37:Q37),VLOOKUP(Q6,AR9:AU22,4),"")))))</f>
        <v/>
      </c>
      <c r="AB37" s="109"/>
      <c r="AC37" s="109" t="str">
        <f t="shared" si="1"/>
        <v/>
      </c>
      <c r="AD37" s="109" t="str">
        <f t="shared" si="2"/>
        <v/>
      </c>
      <c r="AE37" s="109" t="str">
        <f t="shared" si="3"/>
        <v/>
      </c>
      <c r="AF37" s="109" t="str">
        <f t="shared" si="4"/>
        <v/>
      </c>
      <c r="AG37" s="109" t="str">
        <f t="shared" si="5"/>
        <v/>
      </c>
      <c r="AH37" s="109" t="str">
        <f t="shared" si="6"/>
        <v/>
      </c>
      <c r="AI37" s="109" t="str">
        <f t="shared" si="7"/>
        <v/>
      </c>
      <c r="AJ37" s="109" t="str">
        <f t="shared" si="8"/>
        <v/>
      </c>
      <c r="AK37" s="109" t="str">
        <f t="shared" si="9"/>
        <v/>
      </c>
      <c r="AL37" s="109" t="str">
        <f t="shared" si="10"/>
        <v/>
      </c>
      <c r="AM37" s="109" t="str">
        <f t="shared" si="11"/>
        <v/>
      </c>
      <c r="AN37" s="109" t="str">
        <f t="shared" si="12"/>
        <v/>
      </c>
      <c r="AO37" s="109" t="str">
        <f t="shared" si="13"/>
        <v/>
      </c>
      <c r="AP37" s="109" t="str">
        <f t="shared" si="14"/>
        <v/>
      </c>
      <c r="AR37" s="114"/>
      <c r="AS37" s="114"/>
      <c r="AT37" s="105"/>
      <c r="AU37" s="105"/>
      <c r="AV37" s="110"/>
      <c r="AW37" s="93" t="s">
        <v>115</v>
      </c>
      <c r="AX37" s="93"/>
      <c r="AY37" s="95"/>
      <c r="AZ37" s="95" t="s">
        <v>170</v>
      </c>
    </row>
    <row r="38" spans="1:52" ht="15" customHeight="1" x14ac:dyDescent="0.25">
      <c r="A38" s="81" t="str">
        <f t="shared" si="15"/>
        <v/>
      </c>
      <c r="B38" s="77" t="str">
        <f>IF('INPUT DATA'!C40="","",'INPUT DATA'!C40)</f>
        <v/>
      </c>
      <c r="C38" s="77" t="str">
        <f>IF('INPUT DATA'!D40="","",'INPUT DATA'!D40)</f>
        <v/>
      </c>
      <c r="D38" s="77" t="str">
        <f>'INPUT DATA'!DM40</f>
        <v/>
      </c>
      <c r="E38" s="77" t="str">
        <f>'INPUT DATA'!DN40</f>
        <v/>
      </c>
      <c r="F38" s="77" t="str">
        <f>'INPUT DATA'!DO40</f>
        <v/>
      </c>
      <c r="G38" s="77" t="str">
        <f>'INPUT DATA'!DP40</f>
        <v/>
      </c>
      <c r="H38" s="77" t="str">
        <f>'INPUT DATA'!DQ40</f>
        <v/>
      </c>
      <c r="I38" s="77" t="str">
        <f>'INPUT DATA'!DR40</f>
        <v/>
      </c>
      <c r="J38" s="77" t="str">
        <f>'INPUT DATA'!DS40</f>
        <v/>
      </c>
      <c r="K38" s="77" t="str">
        <f>'INPUT DATA'!DT40</f>
        <v/>
      </c>
      <c r="L38" s="77" t="str">
        <f>'INPUT DATA'!DU40</f>
        <v/>
      </c>
      <c r="M38" s="77" t="str">
        <f>'INPUT DATA'!DV40</f>
        <v/>
      </c>
      <c r="N38" s="77" t="str">
        <f>'INPUT DATA'!DW40</f>
        <v/>
      </c>
      <c r="O38" s="77" t="str">
        <f>'INPUT DATA'!DX40</f>
        <v/>
      </c>
      <c r="P38" s="77" t="str">
        <f>'INPUT DATA'!DY40</f>
        <v/>
      </c>
      <c r="Q38" s="77" t="str">
        <f>'INPUT DATA'!DZ40</f>
        <v/>
      </c>
      <c r="R38" s="77" t="str">
        <f>IF(D38=MAX(D38:G38),VLOOKUP(D6,AR9:AT22,2),IF(E38=MAX(D38:G38),VLOOKUP(E6,AR9:AT22,2),IF(F38=MAX(D38:G38),VLOOKUP(F6,AR9:AT22,2),IF(G38=MAX(D38:G38),VLOOKUP(G6,AR9:AT22,2),""))))</f>
        <v/>
      </c>
      <c r="S38" s="77" t="str">
        <f>IF(D38=MAX(D38:G38),VLOOKUP(D6,AR9:AT22,3),IF(E38=MAX(D38:G38),VLOOKUP(E6,AR9:AT22,3),IF(F38=MAX(D38:G38),VLOOKUP(F6,AR9:AT22,3),IF(G38=MAX(D38:G38),VLOOKUP(G6,AR9:AT22,3),""))))</f>
        <v/>
      </c>
      <c r="T38" s="77" t="str">
        <f>IF(H38=MAX(H38:L38),VLOOKUP(H6,AR9:AT22,2),IF(I38=MAX(H38:L38),VLOOKUP(I6,AR9:AT22,2),IF(J38=MAX(H38:L38),VLOOKUP(J6,AR9:AT22,2),IF(K38=MAX(H38:L38),VLOOKUP(K6,AR9:AT22,2),IF(L38=MAX(H38:L38),VLOOKUP(L6,AR9:AT22,2),"")))))</f>
        <v/>
      </c>
      <c r="U38" s="77" t="str">
        <f>IF(H38=MAX(H38:L38),VLOOKUP(H6,AR9:AT22,3),IF(I38=MAX(H38:L38),VLOOKUP(I6,AR9:AT22,3),IF(J38=MAX(H38:L38),VLOOKUP(J6,AR9:AT22,3),IF(K38=MAX(H38:L38),VLOOKUP(K6,AR9:AT22,3),IF(L38=MAX(H38:L38),VLOOKUP(L6,AR9:AT22,3),"")))))</f>
        <v/>
      </c>
      <c r="V38" s="77" t="str">
        <f>IF(M38=MAX(M38:Q38),VLOOKUP(M6,AR9:AT22,2),IF(N38=MAX(M38:Q38),VLOOKUP(N6,AR9:AT22,2),IF(O38=MAX(M38:Q38),VLOOKUP(O6,AR9:AT22,2),IF(P38=MAX(M38:Q38),VLOOKUP(P6,AR9:AT22,2),IF(Q38=MAX(M38:Q38),VLOOKUP(Q6,AR9:AT22,2),"")))))</f>
        <v/>
      </c>
      <c r="W38" s="78" t="str">
        <f>IF(M38=MAX(M38:Q38),VLOOKUP(M6,AR9:AT22,3),IF(N38=MAX(M38:Q38),VLOOKUP(N6,AR9:AT22,3),IF(O38=MAX(M38:Q38),VLOOKUP(O6,AR9:AT22,3),IF(P38=MAX(M38:Q38),VLOOKUP(P6,AR9:AT22,3),IF(Q38=MAX(M38:Q38),VLOOKUP(Q6,AR9:AT22,3),"")))))</f>
        <v/>
      </c>
      <c r="Y38" s="109" t="str">
        <f>IF(D38=MAX(D38:G38),VLOOKUP(D6,AR9:AU22,4),IF(E38=MAX(D38:G38),VLOOKUP(E6,AR9:AU22,4),IF(F38=MAX(D38:G38),VLOOKUP(F6,AR9:AU22,4),IF(G38=MAX(D38:G38),VLOOKUP(G6,AR9:AU22,4),""))))</f>
        <v/>
      </c>
      <c r="Z38" s="109" t="str">
        <f>IF(H38=MAX(H38:L38),VLOOKUP(H6,AR9:AU22,4),IF(I38=MAX(H38:L38),VLOOKUP(I6,AR9:AU22,4),IF(J38=MAX(H38:L38),VLOOKUP(J6,AR9:AU22,4),IF(K38=MAX(H38:L38),VLOOKUP(K6,AR9:AU22,4),IF(L38=MAX(H38:L38),VLOOKUP(L6,AR9:AU22,4),"")))))</f>
        <v/>
      </c>
      <c r="AA38" s="109" t="str">
        <f>IF(M38=MAX(M38:Q38),VLOOKUP(M6,AR9:AU22,4),IF(N38=MAX(M38:Q38),VLOOKUP(N6,AR9:AU22,4),IF(O38=MAX(M38:Q38),VLOOKUP(O6,AR9:AU22,4),IF(P38=MAX(M38:Q38),VLOOKUP(P6,AR9:AU22,4),IF(Q38=MAX(M38:Q38),VLOOKUP(Q6,AR9:AU22,4),"")))))</f>
        <v/>
      </c>
      <c r="AB38" s="109"/>
      <c r="AC38" s="109" t="str">
        <f t="shared" si="1"/>
        <v/>
      </c>
      <c r="AD38" s="109" t="str">
        <f t="shared" si="2"/>
        <v/>
      </c>
      <c r="AE38" s="109" t="str">
        <f t="shared" si="3"/>
        <v/>
      </c>
      <c r="AF38" s="109" t="str">
        <f t="shared" si="4"/>
        <v/>
      </c>
      <c r="AG38" s="109" t="str">
        <f t="shared" si="5"/>
        <v/>
      </c>
      <c r="AH38" s="109" t="str">
        <f t="shared" si="6"/>
        <v/>
      </c>
      <c r="AI38" s="109" t="str">
        <f t="shared" si="7"/>
        <v/>
      </c>
      <c r="AJ38" s="109" t="str">
        <f t="shared" si="8"/>
        <v/>
      </c>
      <c r="AK38" s="109" t="str">
        <f t="shared" si="9"/>
        <v/>
      </c>
      <c r="AL38" s="109" t="str">
        <f t="shared" si="10"/>
        <v/>
      </c>
      <c r="AM38" s="109" t="str">
        <f t="shared" si="11"/>
        <v/>
      </c>
      <c r="AN38" s="109" t="str">
        <f t="shared" si="12"/>
        <v/>
      </c>
      <c r="AO38" s="109" t="str">
        <f t="shared" si="13"/>
        <v/>
      </c>
      <c r="AP38" s="109" t="str">
        <f t="shared" si="14"/>
        <v/>
      </c>
      <c r="AR38" s="114"/>
      <c r="AS38" s="114"/>
      <c r="AT38" s="105"/>
      <c r="AU38" s="105"/>
      <c r="AV38" s="110"/>
      <c r="AW38" s="93" t="s">
        <v>115</v>
      </c>
      <c r="AX38" s="93"/>
      <c r="AY38" s="95"/>
      <c r="AZ38" s="95" t="s">
        <v>171</v>
      </c>
    </row>
    <row r="39" spans="1:52" ht="15" customHeight="1" x14ac:dyDescent="0.25">
      <c r="A39" s="81" t="str">
        <f t="shared" si="15"/>
        <v/>
      </c>
      <c r="B39" s="77" t="str">
        <f>IF('INPUT DATA'!C41="","",'INPUT DATA'!C41)</f>
        <v/>
      </c>
      <c r="C39" s="77" t="str">
        <f>IF('INPUT DATA'!D41="","",'INPUT DATA'!D41)</f>
        <v/>
      </c>
      <c r="D39" s="77" t="str">
        <f>'INPUT DATA'!DM41</f>
        <v/>
      </c>
      <c r="E39" s="77" t="str">
        <f>'INPUT DATA'!DN41</f>
        <v/>
      </c>
      <c r="F39" s="77" t="str">
        <f>'INPUT DATA'!DO41</f>
        <v/>
      </c>
      <c r="G39" s="77" t="str">
        <f>'INPUT DATA'!DP41</f>
        <v/>
      </c>
      <c r="H39" s="77" t="str">
        <f>'INPUT DATA'!DQ41</f>
        <v/>
      </c>
      <c r="I39" s="77" t="str">
        <f>'INPUT DATA'!DR41</f>
        <v/>
      </c>
      <c r="J39" s="77" t="str">
        <f>'INPUT DATA'!DS41</f>
        <v/>
      </c>
      <c r="K39" s="77" t="str">
        <f>'INPUT DATA'!DT41</f>
        <v/>
      </c>
      <c r="L39" s="77" t="str">
        <f>'INPUT DATA'!DU41</f>
        <v/>
      </c>
      <c r="M39" s="77" t="str">
        <f>'INPUT DATA'!DV41</f>
        <v/>
      </c>
      <c r="N39" s="77" t="str">
        <f>'INPUT DATA'!DW41</f>
        <v/>
      </c>
      <c r="O39" s="77" t="str">
        <f>'INPUT DATA'!DX41</f>
        <v/>
      </c>
      <c r="P39" s="77" t="str">
        <f>'INPUT DATA'!DY41</f>
        <v/>
      </c>
      <c r="Q39" s="77" t="str">
        <f>'INPUT DATA'!DZ41</f>
        <v/>
      </c>
      <c r="R39" s="77" t="str">
        <f>IF(D39=MAX(D39:G39),VLOOKUP(D6,AR9:AT22,2),IF(E39=MAX(D39:G39),VLOOKUP(E6,AR9:AT22,2),IF(F39=MAX(D39:G39),VLOOKUP(F6,AR9:AT22,2),IF(G39=MAX(D39:G39),VLOOKUP(G6,AR9:AT22,2),""))))</f>
        <v/>
      </c>
      <c r="S39" s="77" t="str">
        <f>IF(D39=MAX(D39:G39),VLOOKUP(D6,AR9:AT22,3),IF(E39=MAX(D39:G39),VLOOKUP(E6,AR9:AT22,3),IF(F39=MAX(D39:G39),VLOOKUP(F6,AR9:AT22,3),IF(G39=MAX(D39:G39),VLOOKUP(G6,AR9:AT22,3),""))))</f>
        <v/>
      </c>
      <c r="T39" s="77" t="str">
        <f>IF(H39=MAX(H39:L39),VLOOKUP(H6,AR9:AT22,2),IF(I39=MAX(H39:L39),VLOOKUP(I6,AR9:AT22,2),IF(J39=MAX(H39:L39),VLOOKUP(J6,AR9:AT22,2),IF(K39=MAX(H39:L39),VLOOKUP(K6,AR9:AT22,2),IF(L39=MAX(H39:L39),VLOOKUP(L6,AR9:AT22,2),"")))))</f>
        <v/>
      </c>
      <c r="U39" s="77" t="str">
        <f>IF(H39=MAX(H39:L39),VLOOKUP(H6,AR9:AT22,3),IF(I39=MAX(H39:L39),VLOOKUP(I6,AR9:AT22,3),IF(J39=MAX(H39:L39),VLOOKUP(J6,AR9:AT22,3),IF(K39=MAX(H39:L39),VLOOKUP(K6,AR9:AT22,3),IF(L39=MAX(H39:L39),VLOOKUP(L6,AR9:AT22,3),"")))))</f>
        <v/>
      </c>
      <c r="V39" s="77" t="str">
        <f>IF(M39=MAX(M39:Q39),VLOOKUP(M6,AR9:AT22,2),IF(N39=MAX(M39:Q39),VLOOKUP(N6,AR9:AT22,2),IF(O39=MAX(M39:Q39),VLOOKUP(O6,AR9:AT22,2),IF(P39=MAX(M39:Q39),VLOOKUP(P6,AR9:AT22,2),IF(Q39=MAX(M39:Q39),VLOOKUP(Q6,AR9:AT22,2),"")))))</f>
        <v/>
      </c>
      <c r="W39" s="78" t="str">
        <f>IF(M39=MAX(M39:Q39),VLOOKUP(M6,AR9:AT22,3),IF(N39=MAX(M39:Q39),VLOOKUP(N6,AR9:AT22,3),IF(O39=MAX(M39:Q39),VLOOKUP(O6,AR9:AT22,3),IF(P39=MAX(M39:Q39),VLOOKUP(P6,AR9:AT22,3),IF(Q39=MAX(M39:Q39),VLOOKUP(Q6,AR9:AT22,3),"")))))</f>
        <v/>
      </c>
      <c r="Y39" s="109" t="str">
        <f>IF(D39=MAX(D39:G39),VLOOKUP(D6,AR9:AU22,4),IF(E39=MAX(D39:G39),VLOOKUP(E6,AR9:AU22,4),IF(F39=MAX(D39:G39),VLOOKUP(F6,AR9:AU22,4),IF(G39=MAX(D39:G39),VLOOKUP(G6,AR9:AU22,4),""))))</f>
        <v/>
      </c>
      <c r="Z39" s="109" t="str">
        <f>IF(H39=MAX(H39:L39),VLOOKUP(H6,AR9:AU22,4),IF(I39=MAX(H39:L39),VLOOKUP(I6,AR9:AU22,4),IF(J39=MAX(H39:L39),VLOOKUP(J6,AR9:AU22,4),IF(K39=MAX(H39:L39),VLOOKUP(K6,AR9:AU22,4),IF(L39=MAX(H39:L39),VLOOKUP(L6,AR9:AU22,4),"")))))</f>
        <v/>
      </c>
      <c r="AA39" s="109" t="str">
        <f>IF(M39=MAX(M39:Q39),VLOOKUP(M6,AR9:AU22,4),IF(N39=MAX(M39:Q39),VLOOKUP(N6,AR9:AU22,4),IF(O39=MAX(M39:Q39),VLOOKUP(O6,AR9:AU22,4),IF(P39=MAX(M39:Q39),VLOOKUP(P6,AR9:AU22,4),IF(Q39=MAX(M39:Q39),VLOOKUP(Q6,AR9:AU22,4),"")))))</f>
        <v/>
      </c>
      <c r="AB39" s="109"/>
      <c r="AC39" s="109" t="str">
        <f t="shared" si="1"/>
        <v/>
      </c>
      <c r="AD39" s="109" t="str">
        <f t="shared" si="2"/>
        <v/>
      </c>
      <c r="AE39" s="109" t="str">
        <f t="shared" si="3"/>
        <v/>
      </c>
      <c r="AF39" s="109" t="str">
        <f t="shared" si="4"/>
        <v/>
      </c>
      <c r="AG39" s="109" t="str">
        <f t="shared" si="5"/>
        <v/>
      </c>
      <c r="AH39" s="109" t="str">
        <f t="shared" si="6"/>
        <v/>
      </c>
      <c r="AI39" s="109" t="str">
        <f t="shared" si="7"/>
        <v/>
      </c>
      <c r="AJ39" s="109" t="str">
        <f t="shared" si="8"/>
        <v/>
      </c>
      <c r="AK39" s="109" t="str">
        <f t="shared" si="9"/>
        <v/>
      </c>
      <c r="AL39" s="109" t="str">
        <f t="shared" si="10"/>
        <v/>
      </c>
      <c r="AM39" s="109" t="str">
        <f t="shared" si="11"/>
        <v/>
      </c>
      <c r="AN39" s="109" t="str">
        <f t="shared" si="12"/>
        <v/>
      </c>
      <c r="AO39" s="109" t="str">
        <f t="shared" si="13"/>
        <v/>
      </c>
      <c r="AP39" s="109" t="str">
        <f t="shared" si="14"/>
        <v/>
      </c>
      <c r="AR39" s="114"/>
      <c r="AS39" s="114"/>
      <c r="AT39" s="105"/>
      <c r="AU39" s="105"/>
      <c r="AV39" s="110"/>
      <c r="AW39" s="93" t="s">
        <v>115</v>
      </c>
      <c r="AX39" s="93"/>
      <c r="AY39" s="95" t="s">
        <v>172</v>
      </c>
      <c r="AZ39" s="95" t="s">
        <v>173</v>
      </c>
    </row>
    <row r="40" spans="1:52" ht="15" customHeight="1" x14ac:dyDescent="0.25">
      <c r="A40" s="81" t="str">
        <f t="shared" si="15"/>
        <v/>
      </c>
      <c r="B40" s="77" t="str">
        <f>IF('INPUT DATA'!C42="","",'INPUT DATA'!C42)</f>
        <v/>
      </c>
      <c r="C40" s="77" t="str">
        <f>IF('INPUT DATA'!D42="","",'INPUT DATA'!D42)</f>
        <v/>
      </c>
      <c r="D40" s="77" t="str">
        <f>'INPUT DATA'!DM42</f>
        <v/>
      </c>
      <c r="E40" s="77" t="str">
        <f>'INPUT DATA'!DN42</f>
        <v/>
      </c>
      <c r="F40" s="77" t="str">
        <f>'INPUT DATA'!DO42</f>
        <v/>
      </c>
      <c r="G40" s="77" t="str">
        <f>'INPUT DATA'!DP42</f>
        <v/>
      </c>
      <c r="H40" s="77" t="str">
        <f>'INPUT DATA'!DQ42</f>
        <v/>
      </c>
      <c r="I40" s="77" t="str">
        <f>'INPUT DATA'!DR42</f>
        <v/>
      </c>
      <c r="J40" s="77" t="str">
        <f>'INPUT DATA'!DS42</f>
        <v/>
      </c>
      <c r="K40" s="77" t="str">
        <f>'INPUT DATA'!DT42</f>
        <v/>
      </c>
      <c r="L40" s="77" t="str">
        <f>'INPUT DATA'!DU42</f>
        <v/>
      </c>
      <c r="M40" s="77" t="str">
        <f>'INPUT DATA'!DV42</f>
        <v/>
      </c>
      <c r="N40" s="77" t="str">
        <f>'INPUT DATA'!DW42</f>
        <v/>
      </c>
      <c r="O40" s="77" t="str">
        <f>'INPUT DATA'!DX42</f>
        <v/>
      </c>
      <c r="P40" s="77" t="str">
        <f>'INPUT DATA'!DY42</f>
        <v/>
      </c>
      <c r="Q40" s="77" t="str">
        <f>'INPUT DATA'!DZ42</f>
        <v/>
      </c>
      <c r="R40" s="77" t="str">
        <f>IF(D40=MAX(D40:G40),VLOOKUP(D6,AR9:AT22,2),IF(E40=MAX(D40:G40),VLOOKUP(E6,AR9:AT22,2),IF(F40=MAX(D40:G40),VLOOKUP(F6,AR9:AT22,2),IF(G40=MAX(D40:G40),VLOOKUP(G6,AR9:AT22,2),""))))</f>
        <v/>
      </c>
      <c r="S40" s="77" t="str">
        <f>IF(D40=MAX(D40:G40),VLOOKUP(D6,AR9:AT22,3),IF(E40=MAX(D40:G40),VLOOKUP(E6,AR9:AT22,3),IF(F40=MAX(D40:G40),VLOOKUP(F6,AR9:AT22,3),IF(G40=MAX(D40:G40),VLOOKUP(G6,AR9:AT22,3),""))))</f>
        <v/>
      </c>
      <c r="T40" s="77" t="str">
        <f>IF(H40=MAX(H40:L40),VLOOKUP(H6,AR9:AT22,2),IF(I40=MAX(H40:L40),VLOOKUP(I6,AR9:AT22,2),IF(J40=MAX(H40:L40),VLOOKUP(J6,AR9:AT22,2),IF(K40=MAX(H40:L40),VLOOKUP(K6,AR9:AT22,2),IF(L40=MAX(H40:L40),VLOOKUP(L6,AR9:AT22,2),"")))))</f>
        <v/>
      </c>
      <c r="U40" s="77" t="str">
        <f>IF(H40=MAX(H40:L40),VLOOKUP(H6,AR9:AT22,3),IF(I40=MAX(H40:L40),VLOOKUP(I6,AR9:AT22,3),IF(J40=MAX(H40:L40),VLOOKUP(J6,AR9:AT22,3),IF(K40=MAX(H40:L40),VLOOKUP(K6,AR9:AT22,3),IF(L40=MAX(H40:L40),VLOOKUP(L6,AR9:AT22,3),"")))))</f>
        <v/>
      </c>
      <c r="V40" s="77" t="str">
        <f>IF(M40=MAX(M40:Q40),VLOOKUP(M6,AR9:AT22,2),IF(N40=MAX(M40:Q40),VLOOKUP(N6,AR9:AT22,2),IF(O40=MAX(M40:Q40),VLOOKUP(O6,AR9:AT22,2),IF(P40=MAX(M40:Q40),VLOOKUP(P6,AR9:AT22,2),IF(Q40=MAX(M40:Q40),VLOOKUP(Q6,AR9:AT22,2),"")))))</f>
        <v/>
      </c>
      <c r="W40" s="78" t="str">
        <f>IF(M40=MAX(M40:Q40),VLOOKUP(M6,AR9:AT22,3),IF(N40=MAX(M40:Q40),VLOOKUP(N6,AR9:AT22,3),IF(O40=MAX(M40:Q40),VLOOKUP(O6,AR9:AT22,3),IF(P40=MAX(M40:Q40),VLOOKUP(P6,AR9:AT22,3),IF(Q40=MAX(M40:Q40),VLOOKUP(Q6,AR9:AT22,3),"")))))</f>
        <v/>
      </c>
      <c r="Y40" s="109" t="str">
        <f>IF(D40=MAX(D40:G40),VLOOKUP(D6,AR9:AU22,4),IF(E40=MAX(D40:G40),VLOOKUP(E6,AR9:AU22,4),IF(F40=MAX(D40:G40),VLOOKUP(F6,AR9:AU22,4),IF(G40=MAX(D40:G40),VLOOKUP(G6,AR9:AU22,4),""))))</f>
        <v/>
      </c>
      <c r="Z40" s="109" t="str">
        <f>IF(H40=MAX(H40:L40),VLOOKUP(H6,AR9:AU22,4),IF(I40=MAX(H40:L40),VLOOKUP(I6,AR9:AU22,4),IF(J40=MAX(H40:L40),VLOOKUP(J6,AR9:AU22,4),IF(K40=MAX(H40:L40),VLOOKUP(K6,AR9:AU22,4),IF(L40=MAX(H40:L40),VLOOKUP(L6,AR9:AU22,4),"")))))</f>
        <v/>
      </c>
      <c r="AA40" s="109" t="str">
        <f>IF(M40=MAX(M40:Q40),VLOOKUP(M6,AR9:AU22,4),IF(N40=MAX(M40:Q40),VLOOKUP(N6,AR9:AU22,4),IF(O40=MAX(M40:Q40),VLOOKUP(O6,AR9:AU22,4),IF(P40=MAX(M40:Q40),VLOOKUP(P6,AR9:AU22,4),IF(Q40=MAX(M40:Q40),VLOOKUP(Q6,AR9:AU22,4),"")))))</f>
        <v/>
      </c>
      <c r="AB40" s="109"/>
      <c r="AC40" s="109" t="str">
        <f t="shared" si="1"/>
        <v/>
      </c>
      <c r="AD40" s="109" t="str">
        <f t="shared" si="2"/>
        <v/>
      </c>
      <c r="AE40" s="109" t="str">
        <f t="shared" si="3"/>
        <v/>
      </c>
      <c r="AF40" s="109" t="str">
        <f t="shared" si="4"/>
        <v/>
      </c>
      <c r="AG40" s="109" t="str">
        <f t="shared" si="5"/>
        <v/>
      </c>
      <c r="AH40" s="109" t="str">
        <f t="shared" si="6"/>
        <v/>
      </c>
      <c r="AI40" s="109" t="str">
        <f t="shared" si="7"/>
        <v/>
      </c>
      <c r="AJ40" s="109" t="str">
        <f t="shared" si="8"/>
        <v/>
      </c>
      <c r="AK40" s="109" t="str">
        <f t="shared" si="9"/>
        <v/>
      </c>
      <c r="AL40" s="109" t="str">
        <f t="shared" si="10"/>
        <v/>
      </c>
      <c r="AM40" s="109" t="str">
        <f t="shared" si="11"/>
        <v/>
      </c>
      <c r="AN40" s="109" t="str">
        <f t="shared" si="12"/>
        <v/>
      </c>
      <c r="AO40" s="109" t="str">
        <f t="shared" si="13"/>
        <v/>
      </c>
      <c r="AP40" s="109" t="str">
        <f t="shared" si="14"/>
        <v/>
      </c>
      <c r="AR40" s="114"/>
      <c r="AS40" s="114"/>
      <c r="AT40" s="105"/>
      <c r="AU40" s="105"/>
      <c r="AV40" s="110"/>
      <c r="AW40" s="93" t="s">
        <v>115</v>
      </c>
      <c r="AX40" s="93"/>
      <c r="AY40" s="95"/>
      <c r="AZ40" s="95" t="s">
        <v>174</v>
      </c>
    </row>
    <row r="41" spans="1:52" ht="15" customHeight="1" x14ac:dyDescent="0.25">
      <c r="A41" s="81" t="str">
        <f t="shared" si="15"/>
        <v/>
      </c>
      <c r="B41" s="77" t="str">
        <f>IF('INPUT DATA'!C43="","",'INPUT DATA'!C43)</f>
        <v/>
      </c>
      <c r="C41" s="77" t="str">
        <f>IF('INPUT DATA'!D43="","",'INPUT DATA'!D43)</f>
        <v/>
      </c>
      <c r="D41" s="77" t="str">
        <f>'INPUT DATA'!DM43</f>
        <v/>
      </c>
      <c r="E41" s="77" t="str">
        <f>'INPUT DATA'!DN43</f>
        <v/>
      </c>
      <c r="F41" s="77" t="str">
        <f>'INPUT DATA'!DO43</f>
        <v/>
      </c>
      <c r="G41" s="77" t="str">
        <f>'INPUT DATA'!DP43</f>
        <v/>
      </c>
      <c r="H41" s="77" t="str">
        <f>'INPUT DATA'!DQ43</f>
        <v/>
      </c>
      <c r="I41" s="77" t="str">
        <f>'INPUT DATA'!DR43</f>
        <v/>
      </c>
      <c r="J41" s="77" t="str">
        <f>'INPUT DATA'!DS43</f>
        <v/>
      </c>
      <c r="K41" s="77" t="str">
        <f>'INPUT DATA'!DT43</f>
        <v/>
      </c>
      <c r="L41" s="77" t="str">
        <f>'INPUT DATA'!DU43</f>
        <v/>
      </c>
      <c r="M41" s="77" t="str">
        <f>'INPUT DATA'!DV43</f>
        <v/>
      </c>
      <c r="N41" s="77" t="str">
        <f>'INPUT DATA'!DW43</f>
        <v/>
      </c>
      <c r="O41" s="77" t="str">
        <f>'INPUT DATA'!DX43</f>
        <v/>
      </c>
      <c r="P41" s="77" t="str">
        <f>'INPUT DATA'!DY43</f>
        <v/>
      </c>
      <c r="Q41" s="77" t="str">
        <f>'INPUT DATA'!DZ43</f>
        <v/>
      </c>
      <c r="R41" s="77" t="str">
        <f>IF(D41=MAX(D41:G41),VLOOKUP(D6,AR9:AT22,2),IF(E41=MAX(D41:G41),VLOOKUP(E6,AR9:AT22,2),IF(F41=MAX(D41:G41),VLOOKUP(F6,AR9:AT22,2),IF(G41=MAX(D41:G41),VLOOKUP(G6,AR9:AT22,2),""))))</f>
        <v/>
      </c>
      <c r="S41" s="77" t="str">
        <f>IF(D41=MAX(D41:G41),VLOOKUP(D6,AR9:AT22,3),IF(E41=MAX(D41:G41),VLOOKUP(E6,AR9:AT22,3),IF(F41=MAX(D41:G41),VLOOKUP(F6,AR9:AT22,3),IF(G41=MAX(D41:G41),VLOOKUP(G6,AR9:AT22,3),""))))</f>
        <v/>
      </c>
      <c r="T41" s="77" t="str">
        <f>IF(H41=MAX(H41:L41),VLOOKUP(H6,AR9:AT22,2),IF(I41=MAX(H41:L41),VLOOKUP(I6,AR9:AT22,2),IF(J41=MAX(H41:L41),VLOOKUP(J6,AR9:AT22,2),IF(K41=MAX(H41:L41),VLOOKUP(K6,AR9:AT22,2),IF(L41=MAX(H41:L41),VLOOKUP(L6,AR9:AT22,2),"")))))</f>
        <v/>
      </c>
      <c r="U41" s="77" t="str">
        <f>IF(H41=MAX(H41:L41),VLOOKUP(H6,AR9:AT22,3),IF(I41=MAX(H41:L41),VLOOKUP(I6,AR9:AT22,3),IF(J41=MAX(H41:L41),VLOOKUP(J6,AR9:AT22,3),IF(K41=MAX(H41:L41),VLOOKUP(K6,AR9:AT22,3),IF(L41=MAX(H41:L41),VLOOKUP(L6,AR9:AT22,3),"")))))</f>
        <v/>
      </c>
      <c r="V41" s="77" t="str">
        <f>IF(M41=MAX(M41:Q41),VLOOKUP(M6,AR9:AT22,2),IF(N41=MAX(M41:Q41),VLOOKUP(N6,AR9:AT22,2),IF(O41=MAX(M41:Q41),VLOOKUP(O6,AR9:AT22,2),IF(P41=MAX(M41:Q41),VLOOKUP(P6,AR9:AT22,2),IF(Q41=MAX(M41:Q41),VLOOKUP(Q6,AR9:AT22,2),"")))))</f>
        <v/>
      </c>
      <c r="W41" s="78" t="str">
        <f>IF(M41=MAX(M41:Q41),VLOOKUP(M6,AR9:AT22,3),IF(N41=MAX(M41:Q41),VLOOKUP(N6,AR9:AT22,3),IF(O41=MAX(M41:Q41),VLOOKUP(O6,AR9:AT22,3),IF(P41=MAX(M41:Q41),VLOOKUP(P6,AR9:AT22,3),IF(Q41=MAX(M41:Q41),VLOOKUP(Q6,AR9:AT22,3),"")))))</f>
        <v/>
      </c>
      <c r="Y41" s="109" t="str">
        <f>IF(D41=MAX(D41:G41),VLOOKUP(D6,AR9:AU22,4),IF(E41=MAX(D41:G41),VLOOKUP(E6,AR9:AU22,4),IF(F41=MAX(D41:G41),VLOOKUP(F6,AR9:AU22,4),IF(G41=MAX(D41:G41),VLOOKUP(G6,AR9:AU22,4),""))))</f>
        <v/>
      </c>
      <c r="Z41" s="109" t="str">
        <f>IF(H41=MAX(H41:L41),VLOOKUP(H6,AR9:AU22,4),IF(I41=MAX(H41:L41),VLOOKUP(I6,AR9:AU22,4),IF(J41=MAX(H41:L41),VLOOKUP(J6,AR9:AU22,4),IF(K41=MAX(H41:L41),VLOOKUP(K6,AR9:AU22,4),IF(L41=MAX(H41:L41),VLOOKUP(L6,AR9:AU22,4),"")))))</f>
        <v/>
      </c>
      <c r="AA41" s="109" t="str">
        <f>IF(M41=MAX(M41:Q41),VLOOKUP(M6,AR9:AU22,4),IF(N41=MAX(M41:Q41),VLOOKUP(N6,AR9:AU22,4),IF(O41=MAX(M41:Q41),VLOOKUP(O6,AR9:AU22,4),IF(P41=MAX(M41:Q41),VLOOKUP(P6,AR9:AU22,4),IF(Q41=MAX(M41:Q41),VLOOKUP(Q6,AR9:AU22,4),"")))))</f>
        <v/>
      </c>
      <c r="AB41" s="109"/>
      <c r="AC41" s="109" t="str">
        <f t="shared" si="1"/>
        <v/>
      </c>
      <c r="AD41" s="109" t="str">
        <f t="shared" si="2"/>
        <v/>
      </c>
      <c r="AE41" s="109" t="str">
        <f t="shared" si="3"/>
        <v/>
      </c>
      <c r="AF41" s="109" t="str">
        <f t="shared" si="4"/>
        <v/>
      </c>
      <c r="AG41" s="109" t="str">
        <f t="shared" si="5"/>
        <v/>
      </c>
      <c r="AH41" s="109" t="str">
        <f t="shared" si="6"/>
        <v/>
      </c>
      <c r="AI41" s="109" t="str">
        <f t="shared" si="7"/>
        <v/>
      </c>
      <c r="AJ41" s="109" t="str">
        <f t="shared" si="8"/>
        <v/>
      </c>
      <c r="AK41" s="109" t="str">
        <f t="shared" si="9"/>
        <v/>
      </c>
      <c r="AL41" s="109" t="str">
        <f t="shared" si="10"/>
        <v/>
      </c>
      <c r="AM41" s="109" t="str">
        <f t="shared" si="11"/>
        <v/>
      </c>
      <c r="AN41" s="109" t="str">
        <f t="shared" si="12"/>
        <v/>
      </c>
      <c r="AO41" s="109" t="str">
        <f t="shared" si="13"/>
        <v/>
      </c>
      <c r="AP41" s="109" t="str">
        <f t="shared" si="14"/>
        <v/>
      </c>
      <c r="AR41" s="114"/>
      <c r="AS41" s="114"/>
      <c r="AT41" s="105"/>
      <c r="AU41" s="105"/>
      <c r="AV41" s="110"/>
      <c r="AW41" s="93" t="s">
        <v>115</v>
      </c>
      <c r="AX41" s="93"/>
      <c r="AY41" s="95" t="s">
        <v>175</v>
      </c>
      <c r="AZ41" s="95" t="s">
        <v>176</v>
      </c>
    </row>
    <row r="42" spans="1:52" ht="15" customHeight="1" x14ac:dyDescent="0.25">
      <c r="A42" s="81" t="str">
        <f t="shared" si="15"/>
        <v/>
      </c>
      <c r="B42" s="77" t="str">
        <f>IF('INPUT DATA'!C44="","",'INPUT DATA'!C44)</f>
        <v/>
      </c>
      <c r="C42" s="77" t="str">
        <f>IF('INPUT DATA'!D44="","",'INPUT DATA'!D44)</f>
        <v/>
      </c>
      <c r="D42" s="77" t="str">
        <f>'INPUT DATA'!DM44</f>
        <v/>
      </c>
      <c r="E42" s="77" t="str">
        <f>'INPUT DATA'!DN44</f>
        <v/>
      </c>
      <c r="F42" s="77" t="str">
        <f>'INPUT DATA'!DO44</f>
        <v/>
      </c>
      <c r="G42" s="77" t="str">
        <f>'INPUT DATA'!DP44</f>
        <v/>
      </c>
      <c r="H42" s="77" t="str">
        <f>'INPUT DATA'!DQ44</f>
        <v/>
      </c>
      <c r="I42" s="77" t="str">
        <f>'INPUT DATA'!DR44</f>
        <v/>
      </c>
      <c r="J42" s="77" t="str">
        <f>'INPUT DATA'!DS44</f>
        <v/>
      </c>
      <c r="K42" s="77" t="str">
        <f>'INPUT DATA'!DT44</f>
        <v/>
      </c>
      <c r="L42" s="77" t="str">
        <f>'INPUT DATA'!DU44</f>
        <v/>
      </c>
      <c r="M42" s="77" t="str">
        <f>'INPUT DATA'!DV44</f>
        <v/>
      </c>
      <c r="N42" s="77" t="str">
        <f>'INPUT DATA'!DW44</f>
        <v/>
      </c>
      <c r="O42" s="77" t="str">
        <f>'INPUT DATA'!DX44</f>
        <v/>
      </c>
      <c r="P42" s="77" t="str">
        <f>'INPUT DATA'!DY44</f>
        <v/>
      </c>
      <c r="Q42" s="77" t="str">
        <f>'INPUT DATA'!DZ44</f>
        <v/>
      </c>
      <c r="R42" s="77" t="str">
        <f>IF(D42=MAX(D42:G42),VLOOKUP(D6,AR9:AT22,2),IF(E42=MAX(D42:G42),VLOOKUP(E6,AR9:AT22,2),IF(F42=MAX(D42:G42),VLOOKUP(F6,AR9:AT22,2),IF(G42=MAX(D42:G42),VLOOKUP(G6,AR9:AT22,2),""))))</f>
        <v/>
      </c>
      <c r="S42" s="77" t="str">
        <f>IF(D42=MAX(D42:G42),VLOOKUP(D6,AR9:AT22,3),IF(E42=MAX(D42:G42),VLOOKUP(E6,AR9:AT22,3),IF(F42=MAX(D42:G42),VLOOKUP(F6,AR9:AT22,3),IF(G42=MAX(D42:G42),VLOOKUP(G6,AR9:AT22,3),""))))</f>
        <v/>
      </c>
      <c r="T42" s="77" t="str">
        <f>IF(H42=MAX(H42:L42),VLOOKUP(H6,AR9:AT22,2),IF(I42=MAX(H42:L42),VLOOKUP(I6,AR9:AT22,2),IF(J42=MAX(H42:L42),VLOOKUP(J6,AR9:AT22,2),IF(K42=MAX(H42:L42),VLOOKUP(K6,AR9:AT22,2),IF(L42=MAX(H42:L42),VLOOKUP(L6,AR9:AT22,2),"")))))</f>
        <v/>
      </c>
      <c r="U42" s="77" t="str">
        <f>IF(H42=MAX(H42:L42),VLOOKUP(H6,AR9:AT22,3),IF(I42=MAX(H42:L42),VLOOKUP(I6,AR9:AT22,3),IF(J42=MAX(H42:L42),VLOOKUP(J6,AR9:AT22,3),IF(K42=MAX(H42:L42),VLOOKUP(K6,AR9:AT22,3),IF(L42=MAX(H42:L42),VLOOKUP(L6,AR9:AT22,3),"")))))</f>
        <v/>
      </c>
      <c r="V42" s="77" t="str">
        <f>IF(M42=MAX(M42:Q42),VLOOKUP(M6,AR9:AT22,2),IF(N42=MAX(M42:Q42),VLOOKUP(N6,AR9:AT22,2),IF(O42=MAX(M42:Q42),VLOOKUP(O6,AR9:AT22,2),IF(P42=MAX(M42:Q42),VLOOKUP(P6,AR9:AT22,2),IF(Q42=MAX(M42:Q42),VLOOKUP(Q6,AR9:AT22,2),"")))))</f>
        <v/>
      </c>
      <c r="W42" s="78" t="str">
        <f>IF(M42=MAX(M42:Q42),VLOOKUP(M6,AR9:AT22,3),IF(N42=MAX(M42:Q42),VLOOKUP(N6,AR9:AT22,3),IF(O42=MAX(M42:Q42),VLOOKUP(O6,AR9:AT22,3),IF(P42=MAX(M42:Q42),VLOOKUP(P6,AR9:AT22,3),IF(Q42=MAX(M42:Q42),VLOOKUP(Q6,AR9:AT22,3),"")))))</f>
        <v/>
      </c>
      <c r="Y42" s="109" t="str">
        <f>IF(D42=MAX(D42:G42),VLOOKUP(D6,AR9:AU22,4),IF(E42=MAX(D42:G42),VLOOKUP(E6,AR9:AU22,4),IF(F42=MAX(D42:G42),VLOOKUP(F6,AR9:AU22,4),IF(G42=MAX(D42:G42),VLOOKUP(G6,AR9:AU22,4),""))))</f>
        <v/>
      </c>
      <c r="Z42" s="109" t="str">
        <f>IF(H42=MAX(H42:L42),VLOOKUP(H6,AR9:AU22,4),IF(I42=MAX(H42:L42),VLOOKUP(I6,AR9:AU22,4),IF(J42=MAX(H42:L42),VLOOKUP(J6,AR9:AU22,4),IF(K42=MAX(H42:L42),VLOOKUP(K6,AR9:AU22,4),IF(L42=MAX(H42:L42),VLOOKUP(L6,AR9:AU22,4),"")))))</f>
        <v/>
      </c>
      <c r="AA42" s="109" t="str">
        <f>IF(M42=MAX(M42:Q42),VLOOKUP(M6,AR9:AU22,4),IF(N42=MAX(M42:Q42),VLOOKUP(N6,AR9:AU22,4),IF(O42=MAX(M42:Q42),VLOOKUP(O6,AR9:AU22,4),IF(P42=MAX(M42:Q42),VLOOKUP(P6,AR9:AU22,4),IF(Q42=MAX(M42:Q42),VLOOKUP(Q6,AR9:AU22,4),"")))))</f>
        <v/>
      </c>
      <c r="AB42" s="109"/>
      <c r="AC42" s="109" t="str">
        <f t="shared" si="1"/>
        <v/>
      </c>
      <c r="AD42" s="109" t="str">
        <f t="shared" si="2"/>
        <v/>
      </c>
      <c r="AE42" s="109" t="str">
        <f t="shared" si="3"/>
        <v/>
      </c>
      <c r="AF42" s="109" t="str">
        <f t="shared" si="4"/>
        <v/>
      </c>
      <c r="AG42" s="109" t="str">
        <f t="shared" si="5"/>
        <v/>
      </c>
      <c r="AH42" s="109" t="str">
        <f t="shared" si="6"/>
        <v/>
      </c>
      <c r="AI42" s="109" t="str">
        <f t="shared" si="7"/>
        <v/>
      </c>
      <c r="AJ42" s="109" t="str">
        <f t="shared" si="8"/>
        <v/>
      </c>
      <c r="AK42" s="109" t="str">
        <f t="shared" si="9"/>
        <v/>
      </c>
      <c r="AL42" s="109" t="str">
        <f t="shared" si="10"/>
        <v/>
      </c>
      <c r="AM42" s="109" t="str">
        <f t="shared" si="11"/>
        <v/>
      </c>
      <c r="AN42" s="109" t="str">
        <f t="shared" si="12"/>
        <v/>
      </c>
      <c r="AO42" s="109" t="str">
        <f t="shared" si="13"/>
        <v/>
      </c>
      <c r="AP42" s="109" t="str">
        <f t="shared" si="14"/>
        <v/>
      </c>
      <c r="AR42" s="114"/>
      <c r="AS42" s="114"/>
      <c r="AT42" s="105"/>
      <c r="AU42" s="105"/>
      <c r="AV42" s="110"/>
      <c r="AW42" s="93" t="s">
        <v>115</v>
      </c>
      <c r="AX42" s="93"/>
      <c r="AY42" s="95"/>
      <c r="AZ42" s="95" t="s">
        <v>177</v>
      </c>
    </row>
    <row r="43" spans="1:52" ht="15" customHeight="1" x14ac:dyDescent="0.25">
      <c r="A43" s="81" t="str">
        <f t="shared" si="15"/>
        <v/>
      </c>
      <c r="B43" s="77" t="str">
        <f>IF('INPUT DATA'!C45="","",'INPUT DATA'!C45)</f>
        <v/>
      </c>
      <c r="C43" s="77" t="str">
        <f>IF('INPUT DATA'!D45="","",'INPUT DATA'!D45)</f>
        <v/>
      </c>
      <c r="D43" s="77" t="str">
        <f>'INPUT DATA'!DM45</f>
        <v/>
      </c>
      <c r="E43" s="77" t="str">
        <f>'INPUT DATA'!DN45</f>
        <v/>
      </c>
      <c r="F43" s="77" t="str">
        <f>'INPUT DATA'!DO45</f>
        <v/>
      </c>
      <c r="G43" s="77" t="str">
        <f>'INPUT DATA'!DP45</f>
        <v/>
      </c>
      <c r="H43" s="77" t="str">
        <f>'INPUT DATA'!DQ45</f>
        <v/>
      </c>
      <c r="I43" s="77" t="str">
        <f>'INPUT DATA'!DR45</f>
        <v/>
      </c>
      <c r="J43" s="77" t="str">
        <f>'INPUT DATA'!DS45</f>
        <v/>
      </c>
      <c r="K43" s="77" t="str">
        <f>'INPUT DATA'!DT45</f>
        <v/>
      </c>
      <c r="L43" s="77" t="str">
        <f>'INPUT DATA'!DU45</f>
        <v/>
      </c>
      <c r="M43" s="77" t="str">
        <f>'INPUT DATA'!DV45</f>
        <v/>
      </c>
      <c r="N43" s="77" t="str">
        <f>'INPUT DATA'!DW45</f>
        <v/>
      </c>
      <c r="O43" s="77" t="str">
        <f>'INPUT DATA'!DX45</f>
        <v/>
      </c>
      <c r="P43" s="77" t="str">
        <f>'INPUT DATA'!DY45</f>
        <v/>
      </c>
      <c r="Q43" s="77" t="str">
        <f>'INPUT DATA'!DZ45</f>
        <v/>
      </c>
      <c r="R43" s="77" t="str">
        <f>IF(D43=MAX(D43:G43),VLOOKUP(D6,AR9:AT22,2),IF(E43=MAX(D43:G43),VLOOKUP(E6,AR9:AT22,2),IF(F43=MAX(D43:G43),VLOOKUP(F6,AR9:AT22,2),IF(G43=MAX(D43:G43),VLOOKUP(G6,AR9:AT22,2),""))))</f>
        <v/>
      </c>
      <c r="S43" s="77" t="str">
        <f>IF(D43=MAX(D43:G43),VLOOKUP(D6,AR9:AT22,3),IF(E43=MAX(D43:G43),VLOOKUP(E6,AR9:AT22,3),IF(F43=MAX(D43:G43),VLOOKUP(F6,AR9:AT22,3),IF(G43=MAX(D43:G43),VLOOKUP(G6,AR9:AT22,3),""))))</f>
        <v/>
      </c>
      <c r="T43" s="77" t="str">
        <f>IF(H43=MAX(H43:L43),VLOOKUP(H6,AR9:AT22,2),IF(I43=MAX(H43:L43),VLOOKUP(I6,AR9:AT22,2),IF(J43=MAX(H43:L43),VLOOKUP(J6,AR9:AT22,2),IF(K43=MAX(H43:L43),VLOOKUP(K6,AR9:AT22,2),IF(L43=MAX(H43:L43),VLOOKUP(L6,AR9:AT22,2),"")))))</f>
        <v/>
      </c>
      <c r="U43" s="77" t="str">
        <f>IF(H43=MAX(H43:L43),VLOOKUP(H6,AR9:AT22,3),IF(I43=MAX(H43:L43),VLOOKUP(I6,AR9:AT22,3),IF(J43=MAX(H43:L43),VLOOKUP(J6,AR9:AT22,3),IF(K43=MAX(H43:L43),VLOOKUP(K6,AR9:AT22,3),IF(L43=MAX(H43:L43),VLOOKUP(L6,AR9:AT22,3),"")))))</f>
        <v/>
      </c>
      <c r="V43" s="77" t="str">
        <f>IF(M43=MAX(M43:Q43),VLOOKUP(M6,AR9:AT22,2),IF(N43=MAX(M43:Q43),VLOOKUP(N6,AR9:AT22,2),IF(O43=MAX(M43:Q43),VLOOKUP(O6,AR9:AT22,2),IF(P43=MAX(M43:Q43),VLOOKUP(P6,AR9:AT22,2),IF(Q43=MAX(M43:Q43),VLOOKUP(Q6,AR9:AT22,2),"")))))</f>
        <v/>
      </c>
      <c r="W43" s="78" t="str">
        <f>IF(M43=MAX(M43:Q43),VLOOKUP(M6,AR9:AT22,3),IF(N43=MAX(M43:Q43),VLOOKUP(N6,AR9:AT22,3),IF(O43=MAX(M43:Q43),VLOOKUP(O6,AR9:AT22,3),IF(P43=MAX(M43:Q43),VLOOKUP(P6,AR9:AT22,3),IF(Q43=MAX(M43:Q43),VLOOKUP(Q6,AR9:AT22,3),"")))))</f>
        <v/>
      </c>
      <c r="Y43" s="109" t="str">
        <f>IF(D43=MAX(D43:G43),VLOOKUP(D6,AR9:AU22,4),IF(E43=MAX(D43:G43),VLOOKUP(E6,AR9:AU22,4),IF(F43=MAX(D43:G43),VLOOKUP(F6,AR9:AU22,4),IF(G43=MAX(D43:G43),VLOOKUP(G6,AR9:AU22,4),""))))</f>
        <v/>
      </c>
      <c r="Z43" s="109" t="str">
        <f>IF(H43=MAX(H43:L43),VLOOKUP(H6,AR9:AU22,4),IF(I43=MAX(H43:L43),VLOOKUP(I6,AR9:AU22,4),IF(J43=MAX(H43:L43),VLOOKUP(J6,AR9:AU22,4),IF(K43=MAX(H43:L43),VLOOKUP(K6,AR9:AU22,4),IF(L43=MAX(H43:L43),VLOOKUP(L6,AR9:AU22,4),"")))))</f>
        <v/>
      </c>
      <c r="AA43" s="109" t="str">
        <f>IF(M43=MAX(M43:Q43),VLOOKUP(M6,AR9:AU22,4),IF(N43=MAX(M43:Q43),VLOOKUP(N6,AR9:AU22,4),IF(O43=MAX(M43:Q43),VLOOKUP(O6,AR9:AU22,4),IF(P43=MAX(M43:Q43),VLOOKUP(P6,AR9:AU22,4),IF(Q43=MAX(M43:Q43),VLOOKUP(Q6,AR9:AU22,4),"")))))</f>
        <v/>
      </c>
      <c r="AB43" s="109"/>
      <c r="AC43" s="109" t="str">
        <f t="shared" si="1"/>
        <v/>
      </c>
      <c r="AD43" s="109" t="str">
        <f t="shared" si="2"/>
        <v/>
      </c>
      <c r="AE43" s="109" t="str">
        <f t="shared" si="3"/>
        <v/>
      </c>
      <c r="AF43" s="109" t="str">
        <f t="shared" si="4"/>
        <v/>
      </c>
      <c r="AG43" s="109" t="str">
        <f t="shared" si="5"/>
        <v/>
      </c>
      <c r="AH43" s="109" t="str">
        <f t="shared" si="6"/>
        <v/>
      </c>
      <c r="AI43" s="109" t="str">
        <f t="shared" si="7"/>
        <v/>
      </c>
      <c r="AJ43" s="109" t="str">
        <f t="shared" si="8"/>
        <v/>
      </c>
      <c r="AK43" s="109" t="str">
        <f t="shared" si="9"/>
        <v/>
      </c>
      <c r="AL43" s="109" t="str">
        <f t="shared" si="10"/>
        <v/>
      </c>
      <c r="AM43" s="109" t="str">
        <f t="shared" si="11"/>
        <v/>
      </c>
      <c r="AN43" s="109" t="str">
        <f t="shared" si="12"/>
        <v/>
      </c>
      <c r="AO43" s="109" t="str">
        <f t="shared" si="13"/>
        <v/>
      </c>
      <c r="AP43" s="109" t="str">
        <f t="shared" si="14"/>
        <v/>
      </c>
      <c r="AR43" s="114"/>
      <c r="AS43" s="114"/>
      <c r="AT43" s="105"/>
      <c r="AU43" s="105"/>
      <c r="AV43" s="110"/>
      <c r="AW43" s="93" t="s">
        <v>115</v>
      </c>
      <c r="AX43" s="93"/>
      <c r="AY43" s="95"/>
      <c r="AZ43" s="95" t="s">
        <v>178</v>
      </c>
    </row>
    <row r="44" spans="1:52" ht="15" customHeight="1" x14ac:dyDescent="0.25">
      <c r="A44" s="81" t="str">
        <f t="shared" si="15"/>
        <v/>
      </c>
      <c r="B44" s="77" t="str">
        <f>IF('INPUT DATA'!C46="","",'INPUT DATA'!C46)</f>
        <v/>
      </c>
      <c r="C44" s="77" t="str">
        <f>IF('INPUT DATA'!D46="","",'INPUT DATA'!D46)</f>
        <v/>
      </c>
      <c r="D44" s="77" t="str">
        <f>'INPUT DATA'!DM46</f>
        <v/>
      </c>
      <c r="E44" s="77" t="str">
        <f>'INPUT DATA'!DN46</f>
        <v/>
      </c>
      <c r="F44" s="77" t="str">
        <f>'INPUT DATA'!DO46</f>
        <v/>
      </c>
      <c r="G44" s="77" t="str">
        <f>'INPUT DATA'!DP46</f>
        <v/>
      </c>
      <c r="H44" s="77" t="str">
        <f>'INPUT DATA'!DQ46</f>
        <v/>
      </c>
      <c r="I44" s="77" t="str">
        <f>'INPUT DATA'!DR46</f>
        <v/>
      </c>
      <c r="J44" s="77" t="str">
        <f>'INPUT DATA'!DS46</f>
        <v/>
      </c>
      <c r="K44" s="77" t="str">
        <f>'INPUT DATA'!DT46</f>
        <v/>
      </c>
      <c r="L44" s="77" t="str">
        <f>'INPUT DATA'!DU46</f>
        <v/>
      </c>
      <c r="M44" s="77" t="str">
        <f>'INPUT DATA'!DV46</f>
        <v/>
      </c>
      <c r="N44" s="77" t="str">
        <f>'INPUT DATA'!DW46</f>
        <v/>
      </c>
      <c r="O44" s="77" t="str">
        <f>'INPUT DATA'!DX46</f>
        <v/>
      </c>
      <c r="P44" s="77" t="str">
        <f>'INPUT DATA'!DY46</f>
        <v/>
      </c>
      <c r="Q44" s="77" t="str">
        <f>'INPUT DATA'!DZ46</f>
        <v/>
      </c>
      <c r="R44" s="77" t="str">
        <f>IF(D44=MAX(D44:G44),VLOOKUP(D6,AR9:AT22,2),IF(E44=MAX(D44:G44),VLOOKUP(E6,AR9:AT22,2),IF(F44=MAX(D44:G44),VLOOKUP(F6,AR9:AT22,2),IF(G44=MAX(D44:G44),VLOOKUP(G6,AR9:AT22,2),""))))</f>
        <v/>
      </c>
      <c r="S44" s="77" t="str">
        <f>IF(D44=MAX(D44:G44),VLOOKUP(D6,AR9:AT22,3),IF(E44=MAX(D44:G44),VLOOKUP(E6,AR9:AT22,3),IF(F44=MAX(D44:G44),VLOOKUP(F6,AR9:AT22,3),IF(G44=MAX(D44:G44),VLOOKUP(G6,AR9:AT22,3),""))))</f>
        <v/>
      </c>
      <c r="T44" s="77" t="str">
        <f>IF(H44=MAX(H44:L44),VLOOKUP(H6,AR9:AT22,2),IF(I44=MAX(H44:L44),VLOOKUP(I6,AR9:AT22,2),IF(J44=MAX(H44:L44),VLOOKUP(J6,AR9:AT22,2),IF(K44=MAX(H44:L44),VLOOKUP(K6,AR9:AT22,2),IF(L44=MAX(H44:L44),VLOOKUP(L6,AR9:AT22,2),"")))))</f>
        <v/>
      </c>
      <c r="U44" s="77" t="str">
        <f>IF(H44=MAX(H44:L44),VLOOKUP(H6,AR9:AT22,3),IF(I44=MAX(H44:L44),VLOOKUP(I6,AR9:AT22,3),IF(J44=MAX(H44:L44),VLOOKUP(J6,AR9:AT22,3),IF(K44=MAX(H44:L44),VLOOKUP(K6,AR9:AT22,3),IF(L44=MAX(H44:L44),VLOOKUP(L6,AR9:AT22,3),"")))))</f>
        <v/>
      </c>
      <c r="V44" s="77" t="str">
        <f>IF(M44=MAX(M44:Q44),VLOOKUP(M6,AR9:AT22,2),IF(N44=MAX(M44:Q44),VLOOKUP(N6,AR9:AT22,2),IF(O44=MAX(M44:Q44),VLOOKUP(O6,AR9:AT22,2),IF(P44=MAX(M44:Q44),VLOOKUP(P6,AR9:AT22,2),IF(Q44=MAX(M44:Q44),VLOOKUP(Q6,AR9:AT22,2),"")))))</f>
        <v/>
      </c>
      <c r="W44" s="78" t="str">
        <f>IF(M44=MAX(M44:Q44),VLOOKUP(M6,AR9:AT22,3),IF(N44=MAX(M44:Q44),VLOOKUP(N6,AR9:AT22,3),IF(O44=MAX(M44:Q44),VLOOKUP(O6,AR9:AT22,3),IF(P44=MAX(M44:Q44),VLOOKUP(P6,AR9:AT22,3),IF(Q44=MAX(M44:Q44),VLOOKUP(Q6,AR9:AT22,3),"")))))</f>
        <v/>
      </c>
      <c r="Y44" s="109" t="str">
        <f>IF(D44=MAX(D44:G44),VLOOKUP(D6,AR9:AU22,4),IF(E44=MAX(D44:G44),VLOOKUP(E6,AR9:AU22,4),IF(F44=MAX(D44:G44),VLOOKUP(F6,AR9:AU22,4),IF(G44=MAX(D44:G44),VLOOKUP(G6,AR9:AU22,4),""))))</f>
        <v/>
      </c>
      <c r="Z44" s="109" t="str">
        <f>IF(H44=MAX(H44:L44),VLOOKUP(H6,AR9:AU22,4),IF(I44=MAX(H44:L44),VLOOKUP(I6,AR9:AU22,4),IF(J44=MAX(H44:L44),VLOOKUP(J6,AR9:AU22,4),IF(K44=MAX(H44:L44),VLOOKUP(K6,AR9:AU22,4),IF(L44=MAX(H44:L44),VLOOKUP(L6,AR9:AU22,4),"")))))</f>
        <v/>
      </c>
      <c r="AA44" s="109" t="str">
        <f>IF(M44=MAX(M44:Q44),VLOOKUP(M6,AR9:AU22,4),IF(N44=MAX(M44:Q44),VLOOKUP(N6,AR9:AU22,4),IF(O44=MAX(M44:Q44),VLOOKUP(O6,AR9:AU22,4),IF(P44=MAX(M44:Q44),VLOOKUP(P6,AR9:AU22,4),IF(Q44=MAX(M44:Q44),VLOOKUP(Q6,AR9:AU22,4),"")))))</f>
        <v/>
      </c>
      <c r="AB44" s="109"/>
      <c r="AC44" s="109" t="str">
        <f t="shared" si="1"/>
        <v/>
      </c>
      <c r="AD44" s="109" t="str">
        <f t="shared" si="2"/>
        <v/>
      </c>
      <c r="AE44" s="109" t="str">
        <f t="shared" si="3"/>
        <v/>
      </c>
      <c r="AF44" s="109" t="str">
        <f t="shared" si="4"/>
        <v/>
      </c>
      <c r="AG44" s="109" t="str">
        <f t="shared" si="5"/>
        <v/>
      </c>
      <c r="AH44" s="109" t="str">
        <f t="shared" si="6"/>
        <v/>
      </c>
      <c r="AI44" s="109" t="str">
        <f t="shared" si="7"/>
        <v/>
      </c>
      <c r="AJ44" s="109" t="str">
        <f t="shared" si="8"/>
        <v/>
      </c>
      <c r="AK44" s="109" t="str">
        <f t="shared" si="9"/>
        <v/>
      </c>
      <c r="AL44" s="109" t="str">
        <f t="shared" si="10"/>
        <v/>
      </c>
      <c r="AM44" s="109" t="str">
        <f t="shared" si="11"/>
        <v/>
      </c>
      <c r="AN44" s="109" t="str">
        <f t="shared" si="12"/>
        <v/>
      </c>
      <c r="AO44" s="109" t="str">
        <f t="shared" si="13"/>
        <v/>
      </c>
      <c r="AP44" s="109" t="str">
        <f t="shared" si="14"/>
        <v/>
      </c>
      <c r="AR44" s="114"/>
      <c r="AS44" s="114"/>
      <c r="AT44" s="105"/>
      <c r="AU44" s="105"/>
      <c r="AV44" s="110"/>
      <c r="AW44" s="93" t="s">
        <v>115</v>
      </c>
      <c r="AX44" s="93"/>
      <c r="AY44" s="95" t="s">
        <v>179</v>
      </c>
      <c r="AZ44" s="95" t="s">
        <v>180</v>
      </c>
    </row>
    <row r="45" spans="1:52" ht="15" customHeight="1" x14ac:dyDescent="0.25">
      <c r="A45" s="81" t="str">
        <f t="shared" si="15"/>
        <v/>
      </c>
      <c r="B45" s="77" t="str">
        <f>IF('INPUT DATA'!C47="","",'INPUT DATA'!C47)</f>
        <v/>
      </c>
      <c r="C45" s="77" t="str">
        <f>IF('INPUT DATA'!D47="","",'INPUT DATA'!D47)</f>
        <v/>
      </c>
      <c r="D45" s="77" t="str">
        <f>'INPUT DATA'!DM47</f>
        <v/>
      </c>
      <c r="E45" s="77" t="str">
        <f>'INPUT DATA'!DN47</f>
        <v/>
      </c>
      <c r="F45" s="77" t="str">
        <f>'INPUT DATA'!DO47</f>
        <v/>
      </c>
      <c r="G45" s="77" t="str">
        <f>'INPUT DATA'!DP47</f>
        <v/>
      </c>
      <c r="H45" s="77" t="str">
        <f>'INPUT DATA'!DQ47</f>
        <v/>
      </c>
      <c r="I45" s="77" t="str">
        <f>'INPUT DATA'!DR47</f>
        <v/>
      </c>
      <c r="J45" s="77" t="str">
        <f>'INPUT DATA'!DS47</f>
        <v/>
      </c>
      <c r="K45" s="77" t="str">
        <f>'INPUT DATA'!DT47</f>
        <v/>
      </c>
      <c r="L45" s="77" t="str">
        <f>'INPUT DATA'!DU47</f>
        <v/>
      </c>
      <c r="M45" s="77" t="str">
        <f>'INPUT DATA'!DV47</f>
        <v/>
      </c>
      <c r="N45" s="77" t="str">
        <f>'INPUT DATA'!DW47</f>
        <v/>
      </c>
      <c r="O45" s="77" t="str">
        <f>'INPUT DATA'!DX47</f>
        <v/>
      </c>
      <c r="P45" s="77" t="str">
        <f>'INPUT DATA'!DY47</f>
        <v/>
      </c>
      <c r="Q45" s="77" t="str">
        <f>'INPUT DATA'!DZ47</f>
        <v/>
      </c>
      <c r="R45" s="77" t="str">
        <f>IF(D45=MAX(D45:G45),VLOOKUP(D6,AR9:AT22,2),IF(E45=MAX(D45:G45),VLOOKUP(E6,AR9:AT22,2),IF(F45=MAX(D45:G45),VLOOKUP(F6,AR9:AT22,2),IF(G45=MAX(D45:G45),VLOOKUP(G6,AR9:AT22,2),""))))</f>
        <v/>
      </c>
      <c r="S45" s="77" t="str">
        <f>IF(D45=MAX(D45:G45),VLOOKUP(D6,AR9:AT22,3),IF(E45=MAX(D45:G45),VLOOKUP(E6,AR9:AT22,3),IF(F45=MAX(D45:G45),VLOOKUP(F6,AR9:AT22,3),IF(G45=MAX(D45:G45),VLOOKUP(G6,AR9:AT22,3),""))))</f>
        <v/>
      </c>
      <c r="T45" s="77" t="str">
        <f>IF(H45=MAX(H45:L45),VLOOKUP(H6,AR9:AT22,2),IF(I45=MAX(H45:L45),VLOOKUP(I6,AR9:AT22,2),IF(J45=MAX(H45:L45),VLOOKUP(J6,AR9:AT22,2),IF(K45=MAX(H45:L45),VLOOKUP(K6,AR9:AT22,2),IF(L45=MAX(H45:L45),VLOOKUP(L6,AR9:AT22,2),"")))))</f>
        <v/>
      </c>
      <c r="U45" s="77" t="str">
        <f>IF(H45=MAX(H45:L45),VLOOKUP(H6,AR9:AT22,3),IF(I45=MAX(H45:L45),VLOOKUP(I6,AR9:AT22,3),IF(J45=MAX(H45:L45),VLOOKUP(J6,AR9:AT22,3),IF(K45=MAX(H45:L45),VLOOKUP(K6,AR9:AT22,3),IF(L45=MAX(H45:L45),VLOOKUP(L6,AR9:AT22,3),"")))))</f>
        <v/>
      </c>
      <c r="V45" s="77" t="str">
        <f>IF(M45=MAX(M45:Q45),VLOOKUP(M6,AR9:AT22,2),IF(N45=MAX(M45:Q45),VLOOKUP(N6,AR9:AT22,2),IF(O45=MAX(M45:Q45),VLOOKUP(O6,AR9:AT22,2),IF(P45=MAX(M45:Q45),VLOOKUP(P6,AR9:AT22,2),IF(Q45=MAX(M45:Q45),VLOOKUP(Q6,AR9:AT22,2),"")))))</f>
        <v/>
      </c>
      <c r="W45" s="78" t="str">
        <f>IF(M45=MAX(M45:Q45),VLOOKUP(M6,AR9:AT22,3),IF(N45=MAX(M45:Q45),VLOOKUP(N6,AR9:AT22,3),IF(O45=MAX(M45:Q45),VLOOKUP(O6,AR9:AT22,3),IF(P45=MAX(M45:Q45),VLOOKUP(P6,AR9:AT22,3),IF(Q45=MAX(M45:Q45),VLOOKUP(Q6,AR9:AT22,3),"")))))</f>
        <v/>
      </c>
      <c r="Y45" s="109" t="str">
        <f>IF(D45=MAX(D45:G45),VLOOKUP(D6,AR9:AU22,4),IF(E45=MAX(D45:G45),VLOOKUP(E6,AR9:AU22,4),IF(F45=MAX(D45:G45),VLOOKUP(F6,AR9:AU22,4),IF(G45=MAX(D45:G45),VLOOKUP(G6,AR9:AU22,4),""))))</f>
        <v/>
      </c>
      <c r="Z45" s="109" t="str">
        <f>IF(H45=MAX(H45:L45),VLOOKUP(H6,AR9:AU22,4),IF(I45=MAX(H45:L45),VLOOKUP(I6,AR9:AU22,4),IF(J45=MAX(H45:L45),VLOOKUP(J6,AR9:AU22,4),IF(K45=MAX(H45:L45),VLOOKUP(K6,AR9:AU22,4),IF(L45=MAX(H45:L45),VLOOKUP(L6,AR9:AU22,4),"")))))</f>
        <v/>
      </c>
      <c r="AA45" s="109" t="str">
        <f>IF(M45=MAX(M45:Q45),VLOOKUP(M6,AR9:AU22,4),IF(N45=MAX(M45:Q45),VLOOKUP(N6,AR9:AU22,4),IF(O45=MAX(M45:Q45),VLOOKUP(O6,AR9:AU22,4),IF(P45=MAX(M45:Q45),VLOOKUP(P6,AR9:AU22,4),IF(Q45=MAX(M45:Q45),VLOOKUP(Q6,AR9:AU22,4),"")))))</f>
        <v/>
      </c>
      <c r="AB45" s="109"/>
      <c r="AC45" s="109" t="str">
        <f t="shared" si="1"/>
        <v/>
      </c>
      <c r="AD45" s="109" t="str">
        <f t="shared" si="2"/>
        <v/>
      </c>
      <c r="AE45" s="109" t="str">
        <f t="shared" si="3"/>
        <v/>
      </c>
      <c r="AF45" s="109" t="str">
        <f t="shared" si="4"/>
        <v/>
      </c>
      <c r="AG45" s="109" t="str">
        <f t="shared" si="5"/>
        <v/>
      </c>
      <c r="AH45" s="109" t="str">
        <f t="shared" si="6"/>
        <v/>
      </c>
      <c r="AI45" s="109" t="str">
        <f t="shared" si="7"/>
        <v/>
      </c>
      <c r="AJ45" s="109" t="str">
        <f t="shared" si="8"/>
        <v/>
      </c>
      <c r="AK45" s="109" t="str">
        <f t="shared" si="9"/>
        <v/>
      </c>
      <c r="AL45" s="109" t="str">
        <f t="shared" si="10"/>
        <v/>
      </c>
      <c r="AM45" s="109" t="str">
        <f t="shared" si="11"/>
        <v/>
      </c>
      <c r="AN45" s="109" t="str">
        <f t="shared" si="12"/>
        <v/>
      </c>
      <c r="AO45" s="109" t="str">
        <f t="shared" si="13"/>
        <v/>
      </c>
      <c r="AP45" s="109" t="str">
        <f t="shared" si="14"/>
        <v/>
      </c>
      <c r="AR45" s="114"/>
      <c r="AS45" s="114"/>
      <c r="AT45" s="105"/>
      <c r="AU45" s="105"/>
      <c r="AV45" s="110"/>
      <c r="AW45" s="93" t="s">
        <v>115</v>
      </c>
      <c r="AX45" s="93"/>
      <c r="AY45" s="95"/>
      <c r="AZ45" s="95" t="s">
        <v>181</v>
      </c>
    </row>
    <row r="46" spans="1:52" ht="15" customHeight="1" x14ac:dyDescent="0.25">
      <c r="A46" s="81" t="str">
        <f t="shared" si="15"/>
        <v/>
      </c>
      <c r="B46" s="77" t="str">
        <f>IF('INPUT DATA'!C48="","",'INPUT DATA'!C48)</f>
        <v/>
      </c>
      <c r="C46" s="77" t="str">
        <f>IF('INPUT DATA'!D48="","",'INPUT DATA'!D48)</f>
        <v/>
      </c>
      <c r="D46" s="77" t="str">
        <f>'INPUT DATA'!DM48</f>
        <v/>
      </c>
      <c r="E46" s="77" t="str">
        <f>'INPUT DATA'!DN48</f>
        <v/>
      </c>
      <c r="F46" s="77" t="str">
        <f>'INPUT DATA'!DO48</f>
        <v/>
      </c>
      <c r="G46" s="77" t="str">
        <f>'INPUT DATA'!DP48</f>
        <v/>
      </c>
      <c r="H46" s="77" t="str">
        <f>'INPUT DATA'!DQ48</f>
        <v/>
      </c>
      <c r="I46" s="77" t="str">
        <f>'INPUT DATA'!DR48</f>
        <v/>
      </c>
      <c r="J46" s="77" t="str">
        <f>'INPUT DATA'!DS48</f>
        <v/>
      </c>
      <c r="K46" s="77" t="str">
        <f>'INPUT DATA'!DT48</f>
        <v/>
      </c>
      <c r="L46" s="77" t="str">
        <f>'INPUT DATA'!DU48</f>
        <v/>
      </c>
      <c r="M46" s="77" t="str">
        <f>'INPUT DATA'!DV48</f>
        <v/>
      </c>
      <c r="N46" s="77" t="str">
        <f>'INPUT DATA'!DW48</f>
        <v/>
      </c>
      <c r="O46" s="77" t="str">
        <f>'INPUT DATA'!DX48</f>
        <v/>
      </c>
      <c r="P46" s="77" t="str">
        <f>'INPUT DATA'!DY48</f>
        <v/>
      </c>
      <c r="Q46" s="77" t="str">
        <f>'INPUT DATA'!DZ48</f>
        <v/>
      </c>
      <c r="R46" s="77" t="str">
        <f>IF(D46=MAX(D46:G46),VLOOKUP(D6,AR9:AT22,2),IF(E46=MAX(D46:G46),VLOOKUP(E6,AR9:AT22,2),IF(F46=MAX(D46:G46),VLOOKUP(F6,AR9:AT22,2),IF(G46=MAX(D46:G46),VLOOKUP(G6,AR9:AT22,2),""))))</f>
        <v/>
      </c>
      <c r="S46" s="77" t="str">
        <f>IF(D46=MAX(D46:G46),VLOOKUP(D6,AR9:AT22,3),IF(E46=MAX(D46:G46),VLOOKUP(E6,AR9:AT22,3),IF(F46=MAX(D46:G46),VLOOKUP(F6,AR9:AT22,3),IF(G46=MAX(D46:G46),VLOOKUP(G6,AR9:AT22,3),""))))</f>
        <v/>
      </c>
      <c r="T46" s="77" t="str">
        <f>IF(H46=MAX(H46:L46),VLOOKUP(H6,AR9:AT22,2),IF(I46=MAX(H46:L46),VLOOKUP(I6,AR9:AT22,2),IF(J46=MAX(H46:L46),VLOOKUP(J6,AR9:AT22,2),IF(K46=MAX(H46:L46),VLOOKUP(K6,AR9:AT22,2),IF(L46=MAX(H46:L46),VLOOKUP(L6,AR9:AT22,2),"")))))</f>
        <v/>
      </c>
      <c r="U46" s="77" t="str">
        <f>IF(H46=MAX(H46:L46),VLOOKUP(H6,AR9:AT22,3),IF(I46=MAX(H46:L46),VLOOKUP(I6,AR9:AT22,3),IF(J46=MAX(H46:L46),VLOOKUP(J6,AR9:AT22,3),IF(K46=MAX(H46:L46),VLOOKUP(K6,AR9:AT22,3),IF(L46=MAX(H46:L46),VLOOKUP(L6,AR9:AT22,3),"")))))</f>
        <v/>
      </c>
      <c r="V46" s="77" t="str">
        <f>IF(M46=MAX(M46:Q46),VLOOKUP(M6,AR9:AT22,2),IF(N46=MAX(M46:Q46),VLOOKUP(N6,AR9:AT22,2),IF(O46=MAX(M46:Q46),VLOOKUP(O6,AR9:AT22,2),IF(P46=MAX(M46:Q46),VLOOKUP(P6,AR9:AT22,2),IF(Q46=MAX(M46:Q46),VLOOKUP(Q6,AR9:AT22,2),"")))))</f>
        <v/>
      </c>
      <c r="W46" s="78" t="str">
        <f>IF(M46=MAX(M46:Q46),VLOOKUP(M6,AR9:AT22,3),IF(N46=MAX(M46:Q46),VLOOKUP(N6,AR9:AT22,3),IF(O46=MAX(M46:Q46),VLOOKUP(O6,AR9:AT22,3),IF(P46=MAX(M46:Q46),VLOOKUP(P6,AR9:AT22,3),IF(Q46=MAX(M46:Q46),VLOOKUP(Q6,AR9:AT22,3),"")))))</f>
        <v/>
      </c>
      <c r="Y46" s="109" t="str">
        <f>IF(D46=MAX(D46:G46),VLOOKUP(D6,AR9:AU22,4),IF(E46=MAX(D46:G46),VLOOKUP(E6,AR9:AU22,4),IF(F46=MAX(D46:G46),VLOOKUP(F6,AR9:AU22,4),IF(G46=MAX(D46:G46),VLOOKUP(G6,AR9:AU22,4),""))))</f>
        <v/>
      </c>
      <c r="Z46" s="109" t="str">
        <f>IF(H46=MAX(H46:L46),VLOOKUP(H6,AR9:AU22,4),IF(I46=MAX(H46:L46),VLOOKUP(I6,AR9:AU22,4),IF(J46=MAX(H46:L46),VLOOKUP(J6,AR9:AU22,4),IF(K46=MAX(H46:L46),VLOOKUP(K6,AR9:AU22,4),IF(L46=MAX(H46:L46),VLOOKUP(L6,AR9:AU22,4),"")))))</f>
        <v/>
      </c>
      <c r="AA46" s="109" t="str">
        <f>IF(M46=MAX(M46:Q46),VLOOKUP(M6,AR9:AU22,4),IF(N46=MAX(M46:Q46),VLOOKUP(N6,AR9:AU22,4),IF(O46=MAX(M46:Q46),VLOOKUP(O6,AR9:AU22,4),IF(P46=MAX(M46:Q46),VLOOKUP(P6,AR9:AU22,4),IF(Q46=MAX(M46:Q46),VLOOKUP(Q6,AR9:AU22,4),"")))))</f>
        <v/>
      </c>
      <c r="AB46" s="109"/>
      <c r="AC46" s="109" t="str">
        <f t="shared" si="1"/>
        <v/>
      </c>
      <c r="AD46" s="109" t="str">
        <f t="shared" si="2"/>
        <v/>
      </c>
      <c r="AE46" s="109" t="str">
        <f t="shared" si="3"/>
        <v/>
      </c>
      <c r="AF46" s="109" t="str">
        <f t="shared" si="4"/>
        <v/>
      </c>
      <c r="AG46" s="109" t="str">
        <f t="shared" si="5"/>
        <v/>
      </c>
      <c r="AH46" s="109" t="str">
        <f t="shared" si="6"/>
        <v/>
      </c>
      <c r="AI46" s="109" t="str">
        <f t="shared" si="7"/>
        <v/>
      </c>
      <c r="AJ46" s="109" t="str">
        <f t="shared" si="8"/>
        <v/>
      </c>
      <c r="AK46" s="109" t="str">
        <f t="shared" si="9"/>
        <v/>
      </c>
      <c r="AL46" s="109" t="str">
        <f t="shared" si="10"/>
        <v/>
      </c>
      <c r="AM46" s="109" t="str">
        <f t="shared" si="11"/>
        <v/>
      </c>
      <c r="AN46" s="109" t="str">
        <f t="shared" si="12"/>
        <v/>
      </c>
      <c r="AO46" s="109" t="str">
        <f t="shared" si="13"/>
        <v/>
      </c>
      <c r="AP46" s="109" t="str">
        <f t="shared" si="14"/>
        <v/>
      </c>
      <c r="AR46" s="114"/>
      <c r="AS46" s="114"/>
      <c r="AT46" s="105"/>
      <c r="AU46" s="105"/>
      <c r="AV46" s="110"/>
      <c r="AW46" s="93" t="s">
        <v>115</v>
      </c>
      <c r="AX46" s="93"/>
      <c r="AY46" s="95" t="s">
        <v>182</v>
      </c>
      <c r="AZ46" s="95" t="s">
        <v>183</v>
      </c>
    </row>
    <row r="47" spans="1:52" ht="15" customHeight="1" x14ac:dyDescent="0.25">
      <c r="A47" s="81" t="str">
        <f t="shared" si="15"/>
        <v/>
      </c>
      <c r="B47" s="77" t="str">
        <f>IF('INPUT DATA'!C49="","",'INPUT DATA'!C49)</f>
        <v/>
      </c>
      <c r="C47" s="77" t="str">
        <f>IF('INPUT DATA'!D49="","",'INPUT DATA'!D49)</f>
        <v/>
      </c>
      <c r="D47" s="77" t="str">
        <f>'INPUT DATA'!DM49</f>
        <v/>
      </c>
      <c r="E47" s="77" t="str">
        <f>'INPUT DATA'!DN49</f>
        <v/>
      </c>
      <c r="F47" s="77" t="str">
        <f>'INPUT DATA'!DO49</f>
        <v/>
      </c>
      <c r="G47" s="77" t="str">
        <f>'INPUT DATA'!DP49</f>
        <v/>
      </c>
      <c r="H47" s="77" t="str">
        <f>'INPUT DATA'!DQ49</f>
        <v/>
      </c>
      <c r="I47" s="77" t="str">
        <f>'INPUT DATA'!DR49</f>
        <v/>
      </c>
      <c r="J47" s="77" t="str">
        <f>'INPUT DATA'!DS49</f>
        <v/>
      </c>
      <c r="K47" s="77" t="str">
        <f>'INPUT DATA'!DT49</f>
        <v/>
      </c>
      <c r="L47" s="77" t="str">
        <f>'INPUT DATA'!DU49</f>
        <v/>
      </c>
      <c r="M47" s="77" t="str">
        <f>'INPUT DATA'!DV49</f>
        <v/>
      </c>
      <c r="N47" s="77" t="str">
        <f>'INPUT DATA'!DW49</f>
        <v/>
      </c>
      <c r="O47" s="77" t="str">
        <f>'INPUT DATA'!DX49</f>
        <v/>
      </c>
      <c r="P47" s="77" t="str">
        <f>'INPUT DATA'!DY49</f>
        <v/>
      </c>
      <c r="Q47" s="77" t="str">
        <f>'INPUT DATA'!DZ49</f>
        <v/>
      </c>
      <c r="R47" s="77" t="str">
        <f>IF(D47=MAX(D47:G47),VLOOKUP(D6,AR9:AT22,2),IF(E47=MAX(D47:G47),VLOOKUP(E6,AR9:AT22,2),IF(F47=MAX(D47:G47),VLOOKUP(F6,AR9:AT22,2),IF(G47=MAX(D47:G47),VLOOKUP(G6,AR9:AT22,2),""))))</f>
        <v/>
      </c>
      <c r="S47" s="77" t="str">
        <f>IF(D47=MAX(D47:G47),VLOOKUP(D6,AR9:AT22,3),IF(E47=MAX(D47:G47),VLOOKUP(E6,AR9:AT22,3),IF(F47=MAX(D47:G47),VLOOKUP(F6,AR9:AT22,3),IF(G47=MAX(D47:G47),VLOOKUP(G6,AR9:AT22,3),""))))</f>
        <v/>
      </c>
      <c r="T47" s="77" t="str">
        <f>IF(H47=MAX(H47:L47),VLOOKUP(H6,AR9:AT22,2),IF(I47=MAX(H47:L47),VLOOKUP(I6,AR9:AT22,2),IF(J47=MAX(H47:L47),VLOOKUP(J6,AR9:AT22,2),IF(K47=MAX(H47:L47),VLOOKUP(K6,AR9:AT22,2),IF(L47=MAX(H47:L47),VLOOKUP(L6,AR9:AT22,2),"")))))</f>
        <v/>
      </c>
      <c r="U47" s="77" t="str">
        <f>IF(H47=MAX(H47:L47),VLOOKUP(H6,AR9:AT22,3),IF(I47=MAX(H47:L47),VLOOKUP(I6,AR9:AT22,3),IF(J47=MAX(H47:L47),VLOOKUP(J6,AR9:AT22,3),IF(K47=MAX(H47:L47),VLOOKUP(K6,AR9:AT22,3),IF(L47=MAX(H47:L47),VLOOKUP(L6,AR9:AT22,3),"")))))</f>
        <v/>
      </c>
      <c r="V47" s="77" t="str">
        <f>IF(M47=MAX(M47:Q47),VLOOKUP(M6,AR9:AT22,2),IF(N47=MAX(M47:Q47),VLOOKUP(N6,AR9:AT22,2),IF(O47=MAX(M47:Q47),VLOOKUP(O6,AR9:AT22,2),IF(P47=MAX(M47:Q47),VLOOKUP(P6,AR9:AT22,2),IF(Q47=MAX(M47:Q47),VLOOKUP(Q6,AR9:AT22,2),"")))))</f>
        <v/>
      </c>
      <c r="W47" s="78" t="str">
        <f>IF(M47=MAX(M47:Q47),VLOOKUP(M6,AR9:AT22,3),IF(N47=MAX(M47:Q47),VLOOKUP(N6,AR9:AT22,3),IF(O47=MAX(M47:Q47),VLOOKUP(O6,AR9:AT22,3),IF(P47=MAX(M47:Q47),VLOOKUP(P6,AR9:AT22,3),IF(Q47=MAX(M47:Q47),VLOOKUP(Q6,AR9:AT22,3),"")))))</f>
        <v/>
      </c>
      <c r="Y47" s="109" t="str">
        <f>IF(D47=MAX(D47:G47),VLOOKUP(D6,AR9:AU22,4),IF(E47=MAX(D47:G47),VLOOKUP(E6,AR9:AU22,4),IF(F47=MAX(D47:G47),VLOOKUP(F6,AR9:AU22,4),IF(G47=MAX(D47:G47),VLOOKUP(G6,AR9:AU22,4),""))))</f>
        <v/>
      </c>
      <c r="Z47" s="109" t="str">
        <f>IF(H47=MAX(H47:L47),VLOOKUP(H6,AR9:AU22,4),IF(I47=MAX(H47:L47),VLOOKUP(I6,AR9:AU22,4),IF(J47=MAX(H47:L47),VLOOKUP(J6,AR9:AU22,4),IF(K47=MAX(H47:L47),VLOOKUP(K6,AR9:AU22,4),IF(L47=MAX(H47:L47),VLOOKUP(L6,AR9:AU22,4),"")))))</f>
        <v/>
      </c>
      <c r="AA47" s="109" t="str">
        <f>IF(M47=MAX(M47:Q47),VLOOKUP(M6,AR9:AU22,4),IF(N47=MAX(M47:Q47),VLOOKUP(N6,AR9:AU22,4),IF(O47=MAX(M47:Q47),VLOOKUP(O6,AR9:AU22,4),IF(P47=MAX(M47:Q47),VLOOKUP(P6,AR9:AU22,4),IF(Q47=MAX(M47:Q47),VLOOKUP(Q6,AR9:AU22,4),"")))))</f>
        <v/>
      </c>
      <c r="AB47" s="109"/>
      <c r="AC47" s="109" t="str">
        <f t="shared" si="1"/>
        <v/>
      </c>
      <c r="AD47" s="109" t="str">
        <f t="shared" si="2"/>
        <v/>
      </c>
      <c r="AE47" s="109" t="str">
        <f t="shared" si="3"/>
        <v/>
      </c>
      <c r="AF47" s="109" t="str">
        <f t="shared" si="4"/>
        <v/>
      </c>
      <c r="AG47" s="109" t="str">
        <f t="shared" si="5"/>
        <v/>
      </c>
      <c r="AH47" s="109" t="str">
        <f t="shared" si="6"/>
        <v/>
      </c>
      <c r="AI47" s="109" t="str">
        <f t="shared" si="7"/>
        <v/>
      </c>
      <c r="AJ47" s="109" t="str">
        <f t="shared" si="8"/>
        <v/>
      </c>
      <c r="AK47" s="109" t="str">
        <f t="shared" si="9"/>
        <v/>
      </c>
      <c r="AL47" s="109" t="str">
        <f t="shared" si="10"/>
        <v/>
      </c>
      <c r="AM47" s="109" t="str">
        <f t="shared" si="11"/>
        <v/>
      </c>
      <c r="AN47" s="109" t="str">
        <f t="shared" si="12"/>
        <v/>
      </c>
      <c r="AO47" s="109" t="str">
        <f t="shared" si="13"/>
        <v/>
      </c>
      <c r="AP47" s="109" t="str">
        <f t="shared" si="14"/>
        <v/>
      </c>
      <c r="AR47" s="114"/>
      <c r="AS47" s="114"/>
      <c r="AT47" s="105"/>
      <c r="AU47" s="105"/>
      <c r="AV47" s="110"/>
      <c r="AW47" s="93" t="s">
        <v>115</v>
      </c>
      <c r="AX47" s="93"/>
      <c r="AY47" s="95"/>
      <c r="AZ47" s="95" t="s">
        <v>184</v>
      </c>
    </row>
    <row r="48" spans="1:52" ht="15" customHeight="1" x14ac:dyDescent="0.25">
      <c r="A48" s="81" t="str">
        <f t="shared" si="15"/>
        <v/>
      </c>
      <c r="B48" s="77" t="str">
        <f>IF('INPUT DATA'!C50="","",'INPUT DATA'!C50)</f>
        <v/>
      </c>
      <c r="C48" s="77" t="str">
        <f>IF('INPUT DATA'!D50="","",'INPUT DATA'!D50)</f>
        <v/>
      </c>
      <c r="D48" s="77" t="str">
        <f>'INPUT DATA'!DM50</f>
        <v/>
      </c>
      <c r="E48" s="77" t="str">
        <f>'INPUT DATA'!DN50</f>
        <v/>
      </c>
      <c r="F48" s="77" t="str">
        <f>'INPUT DATA'!DO50</f>
        <v/>
      </c>
      <c r="G48" s="77" t="str">
        <f>'INPUT DATA'!DP50</f>
        <v/>
      </c>
      <c r="H48" s="77" t="str">
        <f>'INPUT DATA'!DQ50</f>
        <v/>
      </c>
      <c r="I48" s="77" t="str">
        <f>'INPUT DATA'!DR50</f>
        <v/>
      </c>
      <c r="J48" s="77" t="str">
        <f>'INPUT DATA'!DS50</f>
        <v/>
      </c>
      <c r="K48" s="77" t="str">
        <f>'INPUT DATA'!DT50</f>
        <v/>
      </c>
      <c r="L48" s="77" t="str">
        <f>'INPUT DATA'!DU50</f>
        <v/>
      </c>
      <c r="M48" s="77" t="str">
        <f>'INPUT DATA'!DV50</f>
        <v/>
      </c>
      <c r="N48" s="77" t="str">
        <f>'INPUT DATA'!DW50</f>
        <v/>
      </c>
      <c r="O48" s="77" t="str">
        <f>'INPUT DATA'!DX50</f>
        <v/>
      </c>
      <c r="P48" s="77" t="str">
        <f>'INPUT DATA'!DY50</f>
        <v/>
      </c>
      <c r="Q48" s="77" t="str">
        <f>'INPUT DATA'!DZ50</f>
        <v/>
      </c>
      <c r="R48" s="77" t="str">
        <f>IF(D48=MAX(D48:G48),VLOOKUP(D6,AR9:AT22,2),IF(E48=MAX(D48:G48),VLOOKUP(E6,AR9:AT22,2),IF(F48=MAX(D48:G48),VLOOKUP(F6,AR9:AT22,2),IF(G48=MAX(D48:G48),VLOOKUP(G6,AR9:AT22,2),""))))</f>
        <v/>
      </c>
      <c r="S48" s="77" t="str">
        <f>IF(D48=MAX(D48:G48),VLOOKUP(D6,AR9:AT22,3),IF(E48=MAX(D48:G48),VLOOKUP(E6,AR9:AT22,3),IF(F48=MAX(D48:G48),VLOOKUP(F6,AR9:AT22,3),IF(G48=MAX(D48:G48),VLOOKUP(G6,AR9:AT22,3),""))))</f>
        <v/>
      </c>
      <c r="T48" s="77" t="str">
        <f>IF(H48=MAX(H48:L48),VLOOKUP(H6,AR9:AT22,2),IF(I48=MAX(H48:L48),VLOOKUP(I6,AR9:AT22,2),IF(J48=MAX(H48:L48),VLOOKUP(J6,AR9:AT22,2),IF(K48=MAX(H48:L48),VLOOKUP(K6,AR9:AT22,2),IF(L48=MAX(H48:L48),VLOOKUP(L6,AR9:AT22,2),"")))))</f>
        <v/>
      </c>
      <c r="U48" s="77" t="str">
        <f>IF(H48=MAX(H48:L48),VLOOKUP(H6,AR9:AT22,3),IF(I48=MAX(H48:L48),VLOOKUP(I6,AR9:AT22,3),IF(J48=MAX(H48:L48),VLOOKUP(J6,AR9:AT22,3),IF(K48=MAX(H48:L48),VLOOKUP(K6,AR9:AT22,3),IF(L48=MAX(H48:L48),VLOOKUP(L6,AR9:AT22,3),"")))))</f>
        <v/>
      </c>
      <c r="V48" s="77" t="str">
        <f>IF(M48=MAX(M48:Q48),VLOOKUP(M6,AR9:AT22,2),IF(N48=MAX(M48:Q48),VLOOKUP(N6,AR9:AT22,2),IF(O48=MAX(M48:Q48),VLOOKUP(O6,AR9:AT22,2),IF(P48=MAX(M48:Q48),VLOOKUP(P6,AR9:AT22,2),IF(Q48=MAX(M48:Q48),VLOOKUP(Q6,AR9:AT22,2),"")))))</f>
        <v/>
      </c>
      <c r="W48" s="78" t="str">
        <f>IF(M48=MAX(M48:Q48),VLOOKUP(M6,AR9:AT22,3),IF(N48=MAX(M48:Q48),VLOOKUP(N6,AR9:AT22,3),IF(O48=MAX(M48:Q48),VLOOKUP(O6,AR9:AT22,3),IF(P48=MAX(M48:Q48),VLOOKUP(P6,AR9:AT22,3),IF(Q48=MAX(M48:Q48),VLOOKUP(Q6,AR9:AT22,3),"")))))</f>
        <v/>
      </c>
      <c r="Y48" s="109" t="str">
        <f>IF(D48=MAX(D48:G48),VLOOKUP(D6,AR9:AU22,4),IF(E48=MAX(D48:G48),VLOOKUP(E6,AR9:AU22,4),IF(F48=MAX(D48:G48),VLOOKUP(F6,AR9:AU22,4),IF(G48=MAX(D48:G48),VLOOKUP(G6,AR9:AU22,4),""))))</f>
        <v/>
      </c>
      <c r="Z48" s="109" t="str">
        <f>IF(H48=MAX(H48:L48),VLOOKUP(H6,AR9:AU22,4),IF(I48=MAX(H48:L48),VLOOKUP(I6,AR9:AU22,4),IF(J48=MAX(H48:L48),VLOOKUP(J6,AR9:AU22,4),IF(K48=MAX(H48:L48),VLOOKUP(K6,AR9:AU22,4),IF(L48=MAX(H48:L48),VLOOKUP(L6,AR9:AU22,4),"")))))</f>
        <v/>
      </c>
      <c r="AA48" s="109" t="str">
        <f>IF(M48=MAX(M48:Q48),VLOOKUP(M6,AR9:AU22,4),IF(N48=MAX(M48:Q48),VLOOKUP(N6,AR9:AU22,4),IF(O48=MAX(M48:Q48),VLOOKUP(O6,AR9:AU22,4),IF(P48=MAX(M48:Q48),VLOOKUP(P6,AR9:AU22,4),IF(Q48=MAX(M48:Q48),VLOOKUP(Q6,AR9:AU22,4),"")))))</f>
        <v/>
      </c>
      <c r="AB48" s="109"/>
      <c r="AC48" s="109" t="str">
        <f t="shared" si="1"/>
        <v/>
      </c>
      <c r="AD48" s="109" t="str">
        <f t="shared" si="2"/>
        <v/>
      </c>
      <c r="AE48" s="109" t="str">
        <f t="shared" si="3"/>
        <v/>
      </c>
      <c r="AF48" s="109" t="str">
        <f t="shared" si="4"/>
        <v/>
      </c>
      <c r="AG48" s="109" t="str">
        <f t="shared" si="5"/>
        <v/>
      </c>
      <c r="AH48" s="109" t="str">
        <f t="shared" si="6"/>
        <v/>
      </c>
      <c r="AI48" s="109" t="str">
        <f t="shared" si="7"/>
        <v/>
      </c>
      <c r="AJ48" s="109" t="str">
        <f t="shared" si="8"/>
        <v/>
      </c>
      <c r="AK48" s="109" t="str">
        <f t="shared" si="9"/>
        <v/>
      </c>
      <c r="AL48" s="109" t="str">
        <f t="shared" si="10"/>
        <v/>
      </c>
      <c r="AM48" s="109" t="str">
        <f t="shared" si="11"/>
        <v/>
      </c>
      <c r="AN48" s="109" t="str">
        <f t="shared" si="12"/>
        <v/>
      </c>
      <c r="AO48" s="109" t="str">
        <f t="shared" si="13"/>
        <v/>
      </c>
      <c r="AP48" s="109" t="str">
        <f t="shared" si="14"/>
        <v/>
      </c>
      <c r="AR48" s="114"/>
      <c r="AS48" s="114"/>
      <c r="AT48" s="105"/>
      <c r="AU48" s="105"/>
      <c r="AV48" s="110"/>
      <c r="AW48" s="93" t="s">
        <v>115</v>
      </c>
      <c r="AX48" s="93"/>
      <c r="AY48" s="95"/>
      <c r="AZ48" s="95" t="s">
        <v>185</v>
      </c>
    </row>
    <row r="49" spans="1:52" ht="15" customHeight="1" x14ac:dyDescent="0.25">
      <c r="A49" s="81" t="str">
        <f t="shared" si="15"/>
        <v/>
      </c>
      <c r="B49" s="77" t="str">
        <f>IF('INPUT DATA'!C51="","",'INPUT DATA'!C51)</f>
        <v/>
      </c>
      <c r="C49" s="77" t="str">
        <f>IF('INPUT DATA'!D51="","",'INPUT DATA'!D51)</f>
        <v/>
      </c>
      <c r="D49" s="77" t="str">
        <f>'INPUT DATA'!DM51</f>
        <v/>
      </c>
      <c r="E49" s="77" t="str">
        <f>'INPUT DATA'!DN51</f>
        <v/>
      </c>
      <c r="F49" s="77" t="str">
        <f>'INPUT DATA'!DO51</f>
        <v/>
      </c>
      <c r="G49" s="77" t="str">
        <f>'INPUT DATA'!DP51</f>
        <v/>
      </c>
      <c r="H49" s="77" t="str">
        <f>'INPUT DATA'!DQ51</f>
        <v/>
      </c>
      <c r="I49" s="77" t="str">
        <f>'INPUT DATA'!DR51</f>
        <v/>
      </c>
      <c r="J49" s="77" t="str">
        <f>'INPUT DATA'!DS51</f>
        <v/>
      </c>
      <c r="K49" s="77" t="str">
        <f>'INPUT DATA'!DT51</f>
        <v/>
      </c>
      <c r="L49" s="77" t="str">
        <f>'INPUT DATA'!DU51</f>
        <v/>
      </c>
      <c r="M49" s="77" t="str">
        <f>'INPUT DATA'!DV51</f>
        <v/>
      </c>
      <c r="N49" s="77" t="str">
        <f>'INPUT DATA'!DW51</f>
        <v/>
      </c>
      <c r="O49" s="77" t="str">
        <f>'INPUT DATA'!DX51</f>
        <v/>
      </c>
      <c r="P49" s="77" t="str">
        <f>'INPUT DATA'!DY51</f>
        <v/>
      </c>
      <c r="Q49" s="77" t="str">
        <f>'INPUT DATA'!DZ51</f>
        <v/>
      </c>
      <c r="R49" s="77" t="str">
        <f>IF(D49=MAX(D49:G49),VLOOKUP(D6,AR9:AT22,2),IF(E49=MAX(D49:G49),VLOOKUP(E6,AR9:AT22,2),IF(F49=MAX(D49:G49),VLOOKUP(F6,AR9:AT22,2),IF(G49=MAX(D49:G49),VLOOKUP(G6,AR9:AT22,2),""))))</f>
        <v/>
      </c>
      <c r="S49" s="77" t="str">
        <f>IF(D49=MAX(D49:G49),VLOOKUP(D6,AR9:AT22,3),IF(E49=MAX(D49:G49),VLOOKUP(E6,AR9:AT22,3),IF(F49=MAX(D49:G49),VLOOKUP(F6,AR9:AT22,3),IF(G49=MAX(D49:G49),VLOOKUP(G6,AR9:AT22,3),""))))</f>
        <v/>
      </c>
      <c r="T49" s="77" t="str">
        <f>IF(H49=MAX(H49:L49),VLOOKUP(H6,AR9:AT22,2),IF(I49=MAX(H49:L49),VLOOKUP(I6,AR9:AT22,2),IF(J49=MAX(H49:L49),VLOOKUP(J6,AR9:AT22,2),IF(K49=MAX(H49:L49),VLOOKUP(K6,AR9:AT22,2),IF(L49=MAX(H49:L49),VLOOKUP(L6,AR9:AT22,2),"")))))</f>
        <v/>
      </c>
      <c r="U49" s="77" t="str">
        <f>IF(H49=MAX(H49:L49),VLOOKUP(H6,AR9:AT22,3),IF(I49=MAX(H49:L49),VLOOKUP(I6,AR9:AT22,3),IF(J49=MAX(H49:L49),VLOOKUP(J6,AR9:AT22,3),IF(K49=MAX(H49:L49),VLOOKUP(K6,AR9:AT22,3),IF(L49=MAX(H49:L49),VLOOKUP(L6,AR9:AT22,3),"")))))</f>
        <v/>
      </c>
      <c r="V49" s="77" t="str">
        <f>IF(M49=MAX(M49:Q49),VLOOKUP(M6,AR9:AT22,2),IF(N49=MAX(M49:Q49),VLOOKUP(N6,AR9:AT22,2),IF(O49=MAX(M49:Q49),VLOOKUP(O6,AR9:AT22,2),IF(P49=MAX(M49:Q49),VLOOKUP(P6,AR9:AT22,2),IF(Q49=MAX(M49:Q49),VLOOKUP(Q6,AR9:AT22,2),"")))))</f>
        <v/>
      </c>
      <c r="W49" s="78" t="str">
        <f>IF(M49=MAX(M49:Q49),VLOOKUP(M6,AR9:AT22,3),IF(N49=MAX(M49:Q49),VLOOKUP(N6,AR9:AT22,3),IF(O49=MAX(M49:Q49),VLOOKUP(O6,AR9:AT22,3),IF(P49=MAX(M49:Q49),VLOOKUP(P6,AR9:AT22,3),IF(Q49=MAX(M49:Q49),VLOOKUP(Q6,AR9:AT22,3),"")))))</f>
        <v/>
      </c>
      <c r="Y49" s="109" t="str">
        <f>IF(D49=MAX(D49:G49),VLOOKUP(D6,AR9:AU22,4),IF(E49=MAX(D49:G49),VLOOKUP(E6,AR9:AU22,4),IF(F49=MAX(D49:G49),VLOOKUP(F6,AR9:AU22,4),IF(G49=MAX(D49:G49),VLOOKUP(G6,AR9:AU22,4),""))))</f>
        <v/>
      </c>
      <c r="Z49" s="109" t="str">
        <f>IF(H49=MAX(H49:L49),VLOOKUP(H6,AR9:AU22,4),IF(I49=MAX(H49:L49),VLOOKUP(I6,AR9:AU22,4),IF(J49=MAX(H49:L49),VLOOKUP(J6,AR9:AU22,4),IF(K49=MAX(H49:L49),VLOOKUP(K6,AR9:AU22,4),IF(L49=MAX(H49:L49),VLOOKUP(L6,AR9:AU22,4),"")))))</f>
        <v/>
      </c>
      <c r="AA49" s="109" t="str">
        <f>IF(M49=MAX(M49:Q49),VLOOKUP(M6,AR9:AU22,4),IF(N49=MAX(M49:Q49),VLOOKUP(N6,AR9:AU22,4),IF(O49=MAX(M49:Q49),VLOOKUP(O6,AR9:AU22,4),IF(P49=MAX(M49:Q49),VLOOKUP(P6,AR9:AU22,4),IF(Q49=MAX(M49:Q49),VLOOKUP(Q6,AR9:AU22,4),"")))))</f>
        <v/>
      </c>
      <c r="AB49" s="109"/>
      <c r="AC49" s="109" t="str">
        <f t="shared" si="1"/>
        <v/>
      </c>
      <c r="AD49" s="109" t="str">
        <f t="shared" si="2"/>
        <v/>
      </c>
      <c r="AE49" s="109" t="str">
        <f t="shared" si="3"/>
        <v/>
      </c>
      <c r="AF49" s="109" t="str">
        <f t="shared" si="4"/>
        <v/>
      </c>
      <c r="AG49" s="109" t="str">
        <f t="shared" si="5"/>
        <v/>
      </c>
      <c r="AH49" s="109" t="str">
        <f t="shared" si="6"/>
        <v/>
      </c>
      <c r="AI49" s="109" t="str">
        <f t="shared" si="7"/>
        <v/>
      </c>
      <c r="AJ49" s="109" t="str">
        <f t="shared" si="8"/>
        <v/>
      </c>
      <c r="AK49" s="109" t="str">
        <f t="shared" si="9"/>
        <v/>
      </c>
      <c r="AL49" s="109" t="str">
        <f t="shared" si="10"/>
        <v/>
      </c>
      <c r="AM49" s="109" t="str">
        <f t="shared" si="11"/>
        <v/>
      </c>
      <c r="AN49" s="109" t="str">
        <f t="shared" si="12"/>
        <v/>
      </c>
      <c r="AO49" s="109" t="str">
        <f t="shared" si="13"/>
        <v/>
      </c>
      <c r="AP49" s="109" t="str">
        <f t="shared" si="14"/>
        <v/>
      </c>
      <c r="AR49" s="114"/>
      <c r="AS49" s="114"/>
      <c r="AT49" s="105"/>
      <c r="AU49" s="105"/>
      <c r="AV49" s="110"/>
      <c r="AW49" s="93" t="s">
        <v>115</v>
      </c>
      <c r="AX49" s="93"/>
      <c r="AY49" s="95"/>
      <c r="AZ49" s="95" t="s">
        <v>186</v>
      </c>
    </row>
    <row r="50" spans="1:52" ht="15" customHeight="1" x14ac:dyDescent="0.25">
      <c r="A50" s="81" t="str">
        <f t="shared" si="15"/>
        <v/>
      </c>
      <c r="B50" s="77" t="str">
        <f>IF('INPUT DATA'!C52="","",'INPUT DATA'!C52)</f>
        <v/>
      </c>
      <c r="C50" s="77" t="str">
        <f>IF('INPUT DATA'!D52="","",'INPUT DATA'!D52)</f>
        <v/>
      </c>
      <c r="D50" s="77" t="str">
        <f>'INPUT DATA'!DM52</f>
        <v/>
      </c>
      <c r="E50" s="77" t="str">
        <f>'INPUT DATA'!DN52</f>
        <v/>
      </c>
      <c r="F50" s="77" t="str">
        <f>'INPUT DATA'!DO52</f>
        <v/>
      </c>
      <c r="G50" s="77" t="str">
        <f>'INPUT DATA'!DP52</f>
        <v/>
      </c>
      <c r="H50" s="77" t="str">
        <f>'INPUT DATA'!DQ52</f>
        <v/>
      </c>
      <c r="I50" s="77" t="str">
        <f>'INPUT DATA'!DR52</f>
        <v/>
      </c>
      <c r="J50" s="77" t="str">
        <f>'INPUT DATA'!DS52</f>
        <v/>
      </c>
      <c r="K50" s="77" t="str">
        <f>'INPUT DATA'!DT52</f>
        <v/>
      </c>
      <c r="L50" s="77" t="str">
        <f>'INPUT DATA'!DU52</f>
        <v/>
      </c>
      <c r="M50" s="77" t="str">
        <f>'INPUT DATA'!DV52</f>
        <v/>
      </c>
      <c r="N50" s="77" t="str">
        <f>'INPUT DATA'!DW52</f>
        <v/>
      </c>
      <c r="O50" s="77" t="str">
        <f>'INPUT DATA'!DX52</f>
        <v/>
      </c>
      <c r="P50" s="77" t="str">
        <f>'INPUT DATA'!DY52</f>
        <v/>
      </c>
      <c r="Q50" s="77" t="str">
        <f>'INPUT DATA'!DZ52</f>
        <v/>
      </c>
      <c r="R50" s="77" t="str">
        <f>IF(D50=MAX(D50:G50),VLOOKUP(D6,AR9:AT22,2),IF(E50=MAX(D50:G50),VLOOKUP(E6,AR9:AT22,2),IF(F50=MAX(D50:G50),VLOOKUP(F6,AR9:AT22,2),IF(G50=MAX(D50:G50),VLOOKUP(G6,AR9:AT22,2),""))))</f>
        <v/>
      </c>
      <c r="S50" s="77" t="str">
        <f>IF(D50=MAX(D50:G50),VLOOKUP(D6,AR9:AT22,3),IF(E50=MAX(D50:G50),VLOOKUP(E6,AR9:AT22,3),IF(F50=MAX(D50:G50),VLOOKUP(F6,AR9:AT22,3),IF(G50=MAX(D50:G50),VLOOKUP(G6,AR9:AT22,3),""))))</f>
        <v/>
      </c>
      <c r="T50" s="77" t="str">
        <f>IF(H50=MAX(H50:L50),VLOOKUP(H6,AR9:AT22,2),IF(I50=MAX(H50:L50),VLOOKUP(I6,AR9:AT22,2),IF(J50=MAX(H50:L50),VLOOKUP(J6,AR9:AT22,2),IF(K50=MAX(H50:L50),VLOOKUP(K6,AR9:AT22,2),IF(L50=MAX(H50:L50),VLOOKUP(L6,AR9:AT22,2),"")))))</f>
        <v/>
      </c>
      <c r="U50" s="77" t="str">
        <f>IF(H50=MAX(H50:L50),VLOOKUP(H6,AR9:AT22,3),IF(I50=MAX(H50:L50),VLOOKUP(I6,AR9:AT22,3),IF(J50=MAX(H50:L50),VLOOKUP(J6,AR9:AT22,3),IF(K50=MAX(H50:L50),VLOOKUP(K6,AR9:AT22,3),IF(L50=MAX(H50:L50),VLOOKUP(L6,AR9:AT22,3),"")))))</f>
        <v/>
      </c>
      <c r="V50" s="77" t="str">
        <f>IF(M50=MAX(M50:Q50),VLOOKUP(M6,AR9:AT22,2),IF(N50=MAX(M50:Q50),VLOOKUP(N6,AR9:AT22,2),IF(O50=MAX(M50:Q50),VLOOKUP(O6,AR9:AT22,2),IF(P50=MAX(M50:Q50),VLOOKUP(P6,AR9:AT22,2),IF(Q50=MAX(M50:Q50),VLOOKUP(Q6,AR9:AT22,2),"")))))</f>
        <v/>
      </c>
      <c r="W50" s="78" t="str">
        <f>IF(M50=MAX(M50:Q50),VLOOKUP(M6,AR9:AT22,3),IF(N50=MAX(M50:Q50),VLOOKUP(N6,AR9:AT22,3),IF(O50=MAX(M50:Q50),VLOOKUP(O6,AR9:AT22,3),IF(P50=MAX(M50:Q50),VLOOKUP(P6,AR9:AT22,3),IF(Q50=MAX(M50:Q50),VLOOKUP(Q6,AR9:AT22,3),"")))))</f>
        <v/>
      </c>
      <c r="Y50" s="109" t="str">
        <f>IF(D50=MAX(D50:G50),VLOOKUP(D6,AR9:AU22,4),IF(E50=MAX(D50:G50),VLOOKUP(E6,AR9:AU22,4),IF(F50=MAX(D50:G50),VLOOKUP(F6,AR9:AU22,4),IF(G50=MAX(D50:G50),VLOOKUP(G6,AR9:AU22,4),""))))</f>
        <v/>
      </c>
      <c r="Z50" s="109" t="str">
        <f>IF(H50=MAX(H50:L50),VLOOKUP(H6,AR9:AU22,4),IF(I50=MAX(H50:L50),VLOOKUP(I6,AR9:AU22,4),IF(J50=MAX(H50:L50),VLOOKUP(J6,AR9:AU22,4),IF(K50=MAX(H50:L50),VLOOKUP(K6,AR9:AU22,4),IF(L50=MAX(H50:L50),VLOOKUP(L6,AR9:AU22,4),"")))))</f>
        <v/>
      </c>
      <c r="AA50" s="109" t="str">
        <f>IF(M50=MAX(M50:Q50),VLOOKUP(M6,AR9:AU22,4),IF(N50=MAX(M50:Q50),VLOOKUP(N6,AR9:AU22,4),IF(O50=MAX(M50:Q50),VLOOKUP(O6,AR9:AU22,4),IF(P50=MAX(M50:Q50),VLOOKUP(P6,AR9:AU22,4),IF(Q50=MAX(M50:Q50),VLOOKUP(Q6,AR9:AU22,4),"")))))</f>
        <v/>
      </c>
      <c r="AB50" s="109"/>
      <c r="AC50" s="109" t="str">
        <f t="shared" si="1"/>
        <v/>
      </c>
      <c r="AD50" s="109" t="str">
        <f t="shared" si="2"/>
        <v/>
      </c>
      <c r="AE50" s="109" t="str">
        <f t="shared" si="3"/>
        <v/>
      </c>
      <c r="AF50" s="109" t="str">
        <f t="shared" si="4"/>
        <v/>
      </c>
      <c r="AG50" s="109" t="str">
        <f t="shared" si="5"/>
        <v/>
      </c>
      <c r="AH50" s="109" t="str">
        <f t="shared" si="6"/>
        <v/>
      </c>
      <c r="AI50" s="109" t="str">
        <f t="shared" si="7"/>
        <v/>
      </c>
      <c r="AJ50" s="109" t="str">
        <f t="shared" si="8"/>
        <v/>
      </c>
      <c r="AK50" s="109" t="str">
        <f t="shared" si="9"/>
        <v/>
      </c>
      <c r="AL50" s="109" t="str">
        <f t="shared" si="10"/>
        <v/>
      </c>
      <c r="AM50" s="109" t="str">
        <f t="shared" si="11"/>
        <v/>
      </c>
      <c r="AN50" s="109" t="str">
        <f t="shared" si="12"/>
        <v/>
      </c>
      <c r="AO50" s="109" t="str">
        <f t="shared" si="13"/>
        <v/>
      </c>
      <c r="AP50" s="109" t="str">
        <f t="shared" si="14"/>
        <v/>
      </c>
      <c r="AR50" s="114"/>
      <c r="AS50" s="114"/>
      <c r="AT50" s="105"/>
      <c r="AU50" s="105"/>
      <c r="AV50" s="110"/>
      <c r="AW50" s="93" t="s">
        <v>115</v>
      </c>
      <c r="AX50" s="93"/>
      <c r="AY50" s="95" t="s">
        <v>187</v>
      </c>
      <c r="AZ50" s="95" t="s">
        <v>188</v>
      </c>
    </row>
    <row r="51" spans="1:52" ht="15" customHeight="1" x14ac:dyDescent="0.25">
      <c r="A51" s="81" t="str">
        <f t="shared" si="15"/>
        <v/>
      </c>
      <c r="B51" s="77" t="str">
        <f>IF('INPUT DATA'!C53="","",'INPUT DATA'!C53)</f>
        <v/>
      </c>
      <c r="C51" s="77" t="str">
        <f>IF('INPUT DATA'!D53="","",'INPUT DATA'!D53)</f>
        <v/>
      </c>
      <c r="D51" s="77" t="str">
        <f>'INPUT DATA'!DM53</f>
        <v/>
      </c>
      <c r="E51" s="77" t="str">
        <f>'INPUT DATA'!DN53</f>
        <v/>
      </c>
      <c r="F51" s="77" t="str">
        <f>'INPUT DATA'!DO53</f>
        <v/>
      </c>
      <c r="G51" s="77" t="str">
        <f>'INPUT DATA'!DP53</f>
        <v/>
      </c>
      <c r="H51" s="77" t="str">
        <f>'INPUT DATA'!DQ53</f>
        <v/>
      </c>
      <c r="I51" s="77" t="str">
        <f>'INPUT DATA'!DR53</f>
        <v/>
      </c>
      <c r="J51" s="77" t="str">
        <f>'INPUT DATA'!DS53</f>
        <v/>
      </c>
      <c r="K51" s="77" t="str">
        <f>'INPUT DATA'!DT53</f>
        <v/>
      </c>
      <c r="L51" s="77" t="str">
        <f>'INPUT DATA'!DU53</f>
        <v/>
      </c>
      <c r="M51" s="77" t="str">
        <f>'INPUT DATA'!DV53</f>
        <v/>
      </c>
      <c r="N51" s="77" t="str">
        <f>'INPUT DATA'!DW53</f>
        <v/>
      </c>
      <c r="O51" s="77" t="str">
        <f>'INPUT DATA'!DX53</f>
        <v/>
      </c>
      <c r="P51" s="77" t="str">
        <f>'INPUT DATA'!DY53</f>
        <v/>
      </c>
      <c r="Q51" s="77" t="str">
        <f>'INPUT DATA'!DZ53</f>
        <v/>
      </c>
      <c r="R51" s="77" t="str">
        <f>IF(D51=MAX(D51:G51),VLOOKUP(D6,AR9:AT22,2),IF(E51=MAX(D51:G51),VLOOKUP(E6,AR9:AT22,2),IF(F51=MAX(D51:G51),VLOOKUP(F6,AR9:AT22,2),IF(G51=MAX(D51:G51),VLOOKUP(G6,AR9:AT22,2),""))))</f>
        <v/>
      </c>
      <c r="S51" s="77" t="str">
        <f>IF(D51=MAX(D51:G51),VLOOKUP(D6,AR9:AT22,3),IF(E51=MAX(D51:G51),VLOOKUP(E6,AR9:AT22,3),IF(F51=MAX(D51:G51),VLOOKUP(F6,AR9:AT22,3),IF(G51=MAX(D51:G51),VLOOKUP(G6,AR9:AT22,3),""))))</f>
        <v/>
      </c>
      <c r="T51" s="77" t="str">
        <f>IF(H51=MAX(H51:L51),VLOOKUP(H6,AR9:AT22,2),IF(I51=MAX(H51:L51),VLOOKUP(I6,AR9:AT22,2),IF(J51=MAX(H51:L51),VLOOKUP(J6,AR9:AT22,2),IF(K51=MAX(H51:L51),VLOOKUP(K6,AR9:AT22,2),IF(L51=MAX(H51:L51),VLOOKUP(L6,AR9:AT22,2),"")))))</f>
        <v/>
      </c>
      <c r="U51" s="77" t="str">
        <f>IF(H51=MAX(H51:L51),VLOOKUP(H6,AR9:AT22,3),IF(I51=MAX(H51:L51),VLOOKUP(I6,AR9:AT22,3),IF(J51=MAX(H51:L51),VLOOKUP(J6,AR9:AT22,3),IF(K51=MAX(H51:L51),VLOOKUP(K6,AR9:AT22,3),IF(L51=MAX(H51:L51),VLOOKUP(L6,AR9:AT22,3),"")))))</f>
        <v/>
      </c>
      <c r="V51" s="77" t="str">
        <f>IF(M51=MAX(M51:Q51),VLOOKUP(M6,AR9:AT22,2),IF(N51=MAX(M51:Q51),VLOOKUP(N6,AR9:AT22,2),IF(O51=MAX(M51:Q51),VLOOKUP(O6,AR9:AT22,2),IF(P51=MAX(M51:Q51),VLOOKUP(P6,AR9:AT22,2),IF(Q51=MAX(M51:Q51),VLOOKUP(Q6,AR9:AT22,2),"")))))</f>
        <v/>
      </c>
      <c r="W51" s="78" t="str">
        <f>IF(M51=MAX(M51:Q51),VLOOKUP(M6,AR9:AT22,3),IF(N51=MAX(M51:Q51),VLOOKUP(N6,AR9:AT22,3),IF(O51=MAX(M51:Q51),VLOOKUP(O6,AR9:AT22,3),IF(P51=MAX(M51:Q51),VLOOKUP(P6,AR9:AT22,3),IF(Q51=MAX(M51:Q51),VLOOKUP(Q6,AR9:AT22,3),"")))))</f>
        <v/>
      </c>
      <c r="Y51" s="109" t="str">
        <f>IF(D51=MAX(D51:G51),VLOOKUP(D6,AR9:AU22,4),IF(E51=MAX(D51:G51),VLOOKUP(E6,AR9:AU22,4),IF(F51=MAX(D51:G51),VLOOKUP(F6,AR9:AU22,4),IF(G51=MAX(D51:G51),VLOOKUP(G6,AR9:AU22,4),""))))</f>
        <v/>
      </c>
      <c r="Z51" s="109" t="str">
        <f>IF(H51=MAX(H51:L51),VLOOKUP(H6,AR9:AU22,4),IF(I51=MAX(H51:L51),VLOOKUP(I6,AR9:AU22,4),IF(J51=MAX(H51:L51),VLOOKUP(J6,AR9:AU22,4),IF(K51=MAX(H51:L51),VLOOKUP(K6,AR9:AU22,4),IF(L51=MAX(H51:L51),VLOOKUP(L6,AR9:AU22,4),"")))))</f>
        <v/>
      </c>
      <c r="AA51" s="109" t="str">
        <f>IF(M51=MAX(M51:Q51),VLOOKUP(M6,AR9:AU22,4),IF(N51=MAX(M51:Q51),VLOOKUP(N6,AR9:AU22,4),IF(O51=MAX(M51:Q51),VLOOKUP(O6,AR9:AU22,4),IF(P51=MAX(M51:Q51),VLOOKUP(P6,AR9:AU22,4),IF(Q51=MAX(M51:Q51),VLOOKUP(Q6,AR9:AU22,4),"")))))</f>
        <v/>
      </c>
      <c r="AB51" s="109"/>
      <c r="AC51" s="109" t="str">
        <f t="shared" si="1"/>
        <v/>
      </c>
      <c r="AD51" s="109" t="str">
        <f t="shared" si="2"/>
        <v/>
      </c>
      <c r="AE51" s="109" t="str">
        <f t="shared" si="3"/>
        <v/>
      </c>
      <c r="AF51" s="109" t="str">
        <f t="shared" si="4"/>
        <v/>
      </c>
      <c r="AG51" s="109" t="str">
        <f t="shared" si="5"/>
        <v/>
      </c>
      <c r="AH51" s="109" t="str">
        <f t="shared" si="6"/>
        <v/>
      </c>
      <c r="AI51" s="109" t="str">
        <f t="shared" si="7"/>
        <v/>
      </c>
      <c r="AJ51" s="109" t="str">
        <f t="shared" si="8"/>
        <v/>
      </c>
      <c r="AK51" s="109" t="str">
        <f t="shared" si="9"/>
        <v/>
      </c>
      <c r="AL51" s="109" t="str">
        <f t="shared" si="10"/>
        <v/>
      </c>
      <c r="AM51" s="109" t="str">
        <f t="shared" si="11"/>
        <v/>
      </c>
      <c r="AN51" s="109" t="str">
        <f t="shared" si="12"/>
        <v/>
      </c>
      <c r="AO51" s="109" t="str">
        <f t="shared" si="13"/>
        <v/>
      </c>
      <c r="AP51" s="109" t="str">
        <f t="shared" si="14"/>
        <v/>
      </c>
      <c r="AR51" s="114"/>
      <c r="AS51" s="114"/>
      <c r="AT51" s="105"/>
      <c r="AU51" s="105"/>
      <c r="AV51" s="110"/>
      <c r="AW51" s="93" t="s">
        <v>115</v>
      </c>
      <c r="AX51" s="93"/>
      <c r="AY51" s="95"/>
      <c r="AZ51" s="95" t="s">
        <v>189</v>
      </c>
    </row>
    <row r="52" spans="1:52" ht="15" customHeight="1" x14ac:dyDescent="0.25">
      <c r="A52" s="81" t="str">
        <f t="shared" si="15"/>
        <v/>
      </c>
      <c r="B52" s="77" t="str">
        <f>IF('INPUT DATA'!C54="","",'INPUT DATA'!C54)</f>
        <v/>
      </c>
      <c r="C52" s="77" t="str">
        <f>IF('INPUT DATA'!D54="","",'INPUT DATA'!D54)</f>
        <v/>
      </c>
      <c r="D52" s="77" t="str">
        <f>'INPUT DATA'!DM54</f>
        <v/>
      </c>
      <c r="E52" s="77" t="str">
        <f>'INPUT DATA'!DN54</f>
        <v/>
      </c>
      <c r="F52" s="77" t="str">
        <f>'INPUT DATA'!DO54</f>
        <v/>
      </c>
      <c r="G52" s="77" t="str">
        <f>'INPUT DATA'!DP54</f>
        <v/>
      </c>
      <c r="H52" s="77" t="str">
        <f>'INPUT DATA'!DQ54</f>
        <v/>
      </c>
      <c r="I52" s="77" t="str">
        <f>'INPUT DATA'!DR54</f>
        <v/>
      </c>
      <c r="J52" s="77" t="str">
        <f>'INPUT DATA'!DS54</f>
        <v/>
      </c>
      <c r="K52" s="77" t="str">
        <f>'INPUT DATA'!DT54</f>
        <v/>
      </c>
      <c r="L52" s="77" t="str">
        <f>'INPUT DATA'!DU54</f>
        <v/>
      </c>
      <c r="M52" s="77" t="str">
        <f>'INPUT DATA'!DV54</f>
        <v/>
      </c>
      <c r="N52" s="77" t="str">
        <f>'INPUT DATA'!DW54</f>
        <v/>
      </c>
      <c r="O52" s="77" t="str">
        <f>'INPUT DATA'!DX54</f>
        <v/>
      </c>
      <c r="P52" s="77" t="str">
        <f>'INPUT DATA'!DY54</f>
        <v/>
      </c>
      <c r="Q52" s="77" t="str">
        <f>'INPUT DATA'!DZ54</f>
        <v/>
      </c>
      <c r="R52" s="77" t="str">
        <f>IF(D52=MAX(D52:G52),VLOOKUP(D6,AR9:AT22,2),IF(E52=MAX(D52:G52),VLOOKUP(E6,AR9:AT22,2),IF(F52=MAX(D52:G52),VLOOKUP(F6,AR9:AT22,2),IF(G52=MAX(D52:G52),VLOOKUP(G6,AR9:AT22,2),""))))</f>
        <v/>
      </c>
      <c r="S52" s="77" t="str">
        <f>IF(D52=MAX(D52:G52),VLOOKUP(D6,AR9:AT22,3),IF(E52=MAX(D52:G52),VLOOKUP(E6,AR9:AT22,3),IF(F52=MAX(D52:G52),VLOOKUP(F6,AR9:AT22,3),IF(G52=MAX(D52:G52),VLOOKUP(G6,AR9:AT22,3),""))))</f>
        <v/>
      </c>
      <c r="T52" s="77" t="str">
        <f>IF(H52=MAX(H52:L52),VLOOKUP(H6,AR9:AT22,2),IF(I52=MAX(H52:L52),VLOOKUP(I6,AR9:AT22,2),IF(J52=MAX(H52:L52),VLOOKUP(J6,AR9:AT22,2),IF(K52=MAX(H52:L52),VLOOKUP(K6,AR9:AT22,2),IF(L52=MAX(H52:L52),VLOOKUP(L6,AR9:AT22,2),"")))))</f>
        <v/>
      </c>
      <c r="U52" s="77" t="str">
        <f>IF(H52=MAX(H52:L52),VLOOKUP(H6,AR9:AT22,3),IF(I52=MAX(H52:L52),VLOOKUP(I6,AR9:AT22,3),IF(J52=MAX(H52:L52),VLOOKUP(J6,AR9:AT22,3),IF(K52=MAX(H52:L52),VLOOKUP(K6,AR9:AT22,3),IF(L52=MAX(H52:L52),VLOOKUP(L6,AR9:AT22,3),"")))))</f>
        <v/>
      </c>
      <c r="V52" s="77" t="str">
        <f>IF(M52=MAX(M52:Q52),VLOOKUP(M6,AR9:AT22,2),IF(N52=MAX(M52:Q52),VLOOKUP(N6,AR9:AT22,2),IF(O52=MAX(M52:Q52),VLOOKUP(O6,AR9:AT22,2),IF(P52=MAX(M52:Q52),VLOOKUP(P6,AR9:AT22,2),IF(Q52=MAX(M52:Q52),VLOOKUP(Q6,AR9:AT22,2),"")))))</f>
        <v/>
      </c>
      <c r="W52" s="78" t="str">
        <f>IF(M52=MAX(M52:Q52),VLOOKUP(M6,AR9:AT22,3),IF(N52=MAX(M52:Q52),VLOOKUP(N6,AR9:AT22,3),IF(O52=MAX(M52:Q52),VLOOKUP(O6,AR9:AT22,3),IF(P52=MAX(M52:Q52),VLOOKUP(P6,AR9:AT22,3),IF(Q52=MAX(M52:Q52),VLOOKUP(Q6,AR9:AT22,3),"")))))</f>
        <v/>
      </c>
      <c r="Y52" s="109" t="str">
        <f>IF(D52=MAX(D52:G52),VLOOKUP(D6,AR9:AU22,4),IF(E52=MAX(D52:G52),VLOOKUP(E6,AR9:AU22,4),IF(F52=MAX(D52:G52),VLOOKUP(F6,AR9:AU22,4),IF(G52=MAX(D52:G52),VLOOKUP(G6,AR9:AU22,4),""))))</f>
        <v/>
      </c>
      <c r="Z52" s="109" t="str">
        <f>IF(H52=MAX(H52:L52),VLOOKUP(H6,AR9:AU22,4),IF(I52=MAX(H52:L52),VLOOKUP(I6,AR9:AU22,4),IF(J52=MAX(H52:L52),VLOOKUP(J6,AR9:AU22,4),IF(K52=MAX(H52:L52),VLOOKUP(K6,AR9:AU22,4),IF(L52=MAX(H52:L52),VLOOKUP(L6,AR9:AU22,4),"")))))</f>
        <v/>
      </c>
      <c r="AA52" s="109" t="str">
        <f>IF(M52=MAX(M52:Q52),VLOOKUP(M6,AR9:AU22,4),IF(N52=MAX(M52:Q52),VLOOKUP(N6,AR9:AU22,4),IF(O52=MAX(M52:Q52),VLOOKUP(O6,AR9:AU22,4),IF(P52=MAX(M52:Q52),VLOOKUP(P6,AR9:AU22,4),IF(Q52=MAX(M52:Q52),VLOOKUP(Q6,AR9:AU22,4),"")))))</f>
        <v/>
      </c>
      <c r="AB52" s="109"/>
      <c r="AC52" s="109" t="str">
        <f t="shared" si="1"/>
        <v/>
      </c>
      <c r="AD52" s="109" t="str">
        <f t="shared" si="2"/>
        <v/>
      </c>
      <c r="AE52" s="109" t="str">
        <f t="shared" si="3"/>
        <v/>
      </c>
      <c r="AF52" s="109" t="str">
        <f t="shared" si="4"/>
        <v/>
      </c>
      <c r="AG52" s="109" t="str">
        <f t="shared" si="5"/>
        <v/>
      </c>
      <c r="AH52" s="109" t="str">
        <f t="shared" si="6"/>
        <v/>
      </c>
      <c r="AI52" s="109" t="str">
        <f t="shared" si="7"/>
        <v/>
      </c>
      <c r="AJ52" s="109" t="str">
        <f t="shared" si="8"/>
        <v/>
      </c>
      <c r="AK52" s="109" t="str">
        <f t="shared" si="9"/>
        <v/>
      </c>
      <c r="AL52" s="109" t="str">
        <f t="shared" si="10"/>
        <v/>
      </c>
      <c r="AM52" s="109" t="str">
        <f t="shared" si="11"/>
        <v/>
      </c>
      <c r="AN52" s="109" t="str">
        <f t="shared" si="12"/>
        <v/>
      </c>
      <c r="AO52" s="109" t="str">
        <f t="shared" si="13"/>
        <v/>
      </c>
      <c r="AP52" s="109" t="str">
        <f t="shared" si="14"/>
        <v/>
      </c>
      <c r="AR52" s="114"/>
      <c r="AS52" s="114"/>
      <c r="AT52" s="105"/>
      <c r="AU52" s="105"/>
      <c r="AV52" s="110"/>
      <c r="AW52" s="93" t="s">
        <v>115</v>
      </c>
      <c r="AX52" s="93"/>
      <c r="AY52" s="95"/>
      <c r="AZ52" s="95" t="s">
        <v>190</v>
      </c>
    </row>
    <row r="53" spans="1:52" ht="15" customHeight="1" x14ac:dyDescent="0.25">
      <c r="A53" s="81" t="str">
        <f t="shared" si="15"/>
        <v/>
      </c>
      <c r="B53" s="77" t="str">
        <f>IF('INPUT DATA'!C55="","",'INPUT DATA'!C55)</f>
        <v/>
      </c>
      <c r="C53" s="77" t="str">
        <f>IF('INPUT DATA'!D55="","",'INPUT DATA'!D55)</f>
        <v/>
      </c>
      <c r="D53" s="77" t="str">
        <f>'INPUT DATA'!DM55</f>
        <v/>
      </c>
      <c r="E53" s="77" t="str">
        <f>'INPUT DATA'!DN55</f>
        <v/>
      </c>
      <c r="F53" s="77" t="str">
        <f>'INPUT DATA'!DO55</f>
        <v/>
      </c>
      <c r="G53" s="77" t="str">
        <f>'INPUT DATA'!DP55</f>
        <v/>
      </c>
      <c r="H53" s="77" t="str">
        <f>'INPUT DATA'!DQ55</f>
        <v/>
      </c>
      <c r="I53" s="77" t="str">
        <f>'INPUT DATA'!DR55</f>
        <v/>
      </c>
      <c r="J53" s="77" t="str">
        <f>'INPUT DATA'!DS55</f>
        <v/>
      </c>
      <c r="K53" s="77" t="str">
        <f>'INPUT DATA'!DT55</f>
        <v/>
      </c>
      <c r="L53" s="77" t="str">
        <f>'INPUT DATA'!DU55</f>
        <v/>
      </c>
      <c r="M53" s="77" t="str">
        <f>'INPUT DATA'!DV55</f>
        <v/>
      </c>
      <c r="N53" s="77" t="str">
        <f>'INPUT DATA'!DW55</f>
        <v/>
      </c>
      <c r="O53" s="77" t="str">
        <f>'INPUT DATA'!DX55</f>
        <v/>
      </c>
      <c r="P53" s="77" t="str">
        <f>'INPUT DATA'!DY55</f>
        <v/>
      </c>
      <c r="Q53" s="77" t="str">
        <f>'INPUT DATA'!DZ55</f>
        <v/>
      </c>
      <c r="R53" s="77" t="str">
        <f>IF(D53=MAX(D53:G53),VLOOKUP(D6,AR9:AT22,2),IF(E53=MAX(D53:G53),VLOOKUP(E6,AR9:AT22,2),IF(F53=MAX(D53:G53),VLOOKUP(F6,AR9:AT22,2),IF(G53=MAX(D53:G53),VLOOKUP(G6,AR9:AT22,2),""))))</f>
        <v/>
      </c>
      <c r="S53" s="77" t="str">
        <f>IF(D53=MAX(D53:G53),VLOOKUP(D6,AR9:AT22,3),IF(E53=MAX(D53:G53),VLOOKUP(E6,AR9:AT22,3),IF(F53=MAX(D53:G53),VLOOKUP(F6,AR9:AT22,3),IF(G53=MAX(D53:G53),VLOOKUP(G6,AR9:AT22,3),""))))</f>
        <v/>
      </c>
      <c r="T53" s="77" t="str">
        <f>IF(H53=MAX(H53:L53),VLOOKUP(H6,AR9:AT22,2),IF(I53=MAX(H53:L53),VLOOKUP(I6,AR9:AT22,2),IF(J53=MAX(H53:L53),VLOOKUP(J6,AR9:AT22,2),IF(K53=MAX(H53:L53),VLOOKUP(K6,AR9:AT22,2),IF(L53=MAX(H53:L53),VLOOKUP(L6,AR9:AT22,2),"")))))</f>
        <v/>
      </c>
      <c r="U53" s="77" t="str">
        <f>IF(H53=MAX(H53:L53),VLOOKUP(H6,AR9:AT22,3),IF(I53=MAX(H53:L53),VLOOKUP(I6,AR9:AT22,3),IF(J53=MAX(H53:L53),VLOOKUP(J6,AR9:AT22,3),IF(K53=MAX(H53:L53),VLOOKUP(K6,AR9:AT22,3),IF(L53=MAX(H53:L53),VLOOKUP(L6,AR9:AT22,3),"")))))</f>
        <v/>
      </c>
      <c r="V53" s="77" t="str">
        <f>IF(M53=MAX(M53:Q53),VLOOKUP(M6,AR9:AT22,2),IF(N53=MAX(M53:Q53),VLOOKUP(N6,AR9:AT22,2),IF(O53=MAX(M53:Q53),VLOOKUP(O6,AR9:AT22,2),IF(P53=MAX(M53:Q53),VLOOKUP(P6,AR9:AT22,2),IF(Q53=MAX(M53:Q53),VLOOKUP(Q6,AR9:AT22,2),"")))))</f>
        <v/>
      </c>
      <c r="W53" s="78" t="str">
        <f>IF(M53=MAX(M53:Q53),VLOOKUP(M6,AR9:AT22,3),IF(N53=MAX(M53:Q53),VLOOKUP(N6,AR9:AT22,3),IF(O53=MAX(M53:Q53),VLOOKUP(O6,AR9:AT22,3),IF(P53=MAX(M53:Q53),VLOOKUP(P6,AR9:AT22,3),IF(Q53=MAX(M53:Q53),VLOOKUP(Q6,AR9:AT22,3),"")))))</f>
        <v/>
      </c>
      <c r="Y53" s="109" t="str">
        <f>IF(D53=MAX(D53:G53),VLOOKUP(D6,AR9:AU22,4),IF(E53=MAX(D53:G53),VLOOKUP(E6,AR9:AU22,4),IF(F53=MAX(D53:G53),VLOOKUP(F6,AR9:AU22,4),IF(G53=MAX(D53:G53),VLOOKUP(G6,AR9:AU22,4),""))))</f>
        <v/>
      </c>
      <c r="Z53" s="109" t="str">
        <f>IF(H53=MAX(H53:L53),VLOOKUP(H6,AR9:AU22,4),IF(I53=MAX(H53:L53),VLOOKUP(I6,AR9:AU22,4),IF(J53=MAX(H53:L53),VLOOKUP(J6,AR9:AU22,4),IF(K53=MAX(H53:L53),VLOOKUP(K6,AR9:AU22,4),IF(L53=MAX(H53:L53),VLOOKUP(L6,AR9:AU22,4),"")))))</f>
        <v/>
      </c>
      <c r="AA53" s="109" t="str">
        <f>IF(M53=MAX(M53:Q53),VLOOKUP(M6,AR9:AU22,4),IF(N53=MAX(M53:Q53),VLOOKUP(N6,AR9:AU22,4),IF(O53=MAX(M53:Q53),VLOOKUP(O6,AR9:AU22,4),IF(P53=MAX(M53:Q53),VLOOKUP(P6,AR9:AU22,4),IF(Q53=MAX(M53:Q53),VLOOKUP(Q6,AR9:AU22,4),"")))))</f>
        <v/>
      </c>
      <c r="AB53" s="109"/>
      <c r="AC53" s="109" t="str">
        <f t="shared" si="1"/>
        <v/>
      </c>
      <c r="AD53" s="109" t="str">
        <f t="shared" si="2"/>
        <v/>
      </c>
      <c r="AE53" s="109" t="str">
        <f t="shared" si="3"/>
        <v/>
      </c>
      <c r="AF53" s="109" t="str">
        <f t="shared" si="4"/>
        <v/>
      </c>
      <c r="AG53" s="109" t="str">
        <f t="shared" si="5"/>
        <v/>
      </c>
      <c r="AH53" s="109" t="str">
        <f t="shared" si="6"/>
        <v/>
      </c>
      <c r="AI53" s="109" t="str">
        <f t="shared" si="7"/>
        <v/>
      </c>
      <c r="AJ53" s="109" t="str">
        <f t="shared" si="8"/>
        <v/>
      </c>
      <c r="AK53" s="109" t="str">
        <f t="shared" si="9"/>
        <v/>
      </c>
      <c r="AL53" s="109" t="str">
        <f t="shared" si="10"/>
        <v/>
      </c>
      <c r="AM53" s="109" t="str">
        <f t="shared" si="11"/>
        <v/>
      </c>
      <c r="AN53" s="109" t="str">
        <f t="shared" si="12"/>
        <v/>
      </c>
      <c r="AO53" s="109" t="str">
        <f t="shared" si="13"/>
        <v/>
      </c>
      <c r="AP53" s="109" t="str">
        <f t="shared" si="14"/>
        <v/>
      </c>
      <c r="AR53" s="114"/>
      <c r="AS53" s="114"/>
      <c r="AT53" s="105"/>
      <c r="AU53" s="105"/>
      <c r="AV53" s="110"/>
      <c r="AW53" s="93" t="s">
        <v>115</v>
      </c>
      <c r="AX53" s="93"/>
      <c r="AY53" s="95" t="s">
        <v>191</v>
      </c>
      <c r="AZ53" s="95" t="s">
        <v>192</v>
      </c>
    </row>
    <row r="54" spans="1:52" ht="15" customHeight="1" x14ac:dyDescent="0.25">
      <c r="A54" s="81" t="str">
        <f t="shared" si="15"/>
        <v/>
      </c>
      <c r="B54" s="77" t="str">
        <f>IF('INPUT DATA'!C56="","",'INPUT DATA'!C56)</f>
        <v/>
      </c>
      <c r="C54" s="77" t="str">
        <f>IF('INPUT DATA'!D56="","",'INPUT DATA'!D56)</f>
        <v/>
      </c>
      <c r="D54" s="77" t="str">
        <f>'INPUT DATA'!DM56</f>
        <v/>
      </c>
      <c r="E54" s="77" t="str">
        <f>'INPUT DATA'!DN56</f>
        <v/>
      </c>
      <c r="F54" s="77" t="str">
        <f>'INPUT DATA'!DO56</f>
        <v/>
      </c>
      <c r="G54" s="77" t="str">
        <f>'INPUT DATA'!DP56</f>
        <v/>
      </c>
      <c r="H54" s="77" t="str">
        <f>'INPUT DATA'!DQ56</f>
        <v/>
      </c>
      <c r="I54" s="77" t="str">
        <f>'INPUT DATA'!DR56</f>
        <v/>
      </c>
      <c r="J54" s="77" t="str">
        <f>'INPUT DATA'!DS56</f>
        <v/>
      </c>
      <c r="K54" s="77" t="str">
        <f>'INPUT DATA'!DT56</f>
        <v/>
      </c>
      <c r="L54" s="77" t="str">
        <f>'INPUT DATA'!DU56</f>
        <v/>
      </c>
      <c r="M54" s="77" t="str">
        <f>'INPUT DATA'!DV56</f>
        <v/>
      </c>
      <c r="N54" s="77" t="str">
        <f>'INPUT DATA'!DW56</f>
        <v/>
      </c>
      <c r="O54" s="77" t="str">
        <f>'INPUT DATA'!DX56</f>
        <v/>
      </c>
      <c r="P54" s="77" t="str">
        <f>'INPUT DATA'!DY56</f>
        <v/>
      </c>
      <c r="Q54" s="77" t="str">
        <f>'INPUT DATA'!DZ56</f>
        <v/>
      </c>
      <c r="R54" s="77" t="str">
        <f>IF(D54=MAX(D54:G54),VLOOKUP(D6,AR9:AT22,2),IF(E54=MAX(D54:G54),VLOOKUP(E6,AR9:AT22,2),IF(F54=MAX(D54:G54),VLOOKUP(F6,AR9:AT22,2),IF(G54=MAX(D54:G54),VLOOKUP(G6,AR9:AT22,2),""))))</f>
        <v/>
      </c>
      <c r="S54" s="77" t="str">
        <f>IF(D54=MAX(D54:G54),VLOOKUP(D6,AR9:AT22,3),IF(E54=MAX(D54:G54),VLOOKUP(E6,AR9:AT22,3),IF(F54=MAX(D54:G54),VLOOKUP(F6,AR9:AT22,3),IF(G54=MAX(D54:G54),VLOOKUP(G6,AR9:AT22,3),""))))</f>
        <v/>
      </c>
      <c r="T54" s="77" t="str">
        <f>IF(H54=MAX(H54:L54),VLOOKUP(H6,AR9:AT22,2),IF(I54=MAX(H54:L54),VLOOKUP(I6,AR9:AT22,2),IF(J54=MAX(H54:L54),VLOOKUP(J6,AR9:AT22,2),IF(K54=MAX(H54:L54),VLOOKUP(K6,AR9:AT22,2),IF(L54=MAX(H54:L54),VLOOKUP(L6,AR9:AT22,2),"")))))</f>
        <v/>
      </c>
      <c r="U54" s="77" t="str">
        <f>IF(H54=MAX(H54:L54),VLOOKUP(H6,AR9:AT22,3),IF(I54=MAX(H54:L54),VLOOKUP(I6,AR9:AT22,3),IF(J54=MAX(H54:L54),VLOOKUP(J6,AR9:AT22,3),IF(K54=MAX(H54:L54),VLOOKUP(K6,AR9:AT22,3),IF(L54=MAX(H54:L54),VLOOKUP(L6,AR9:AT22,3),"")))))</f>
        <v/>
      </c>
      <c r="V54" s="77" t="str">
        <f>IF(M54=MAX(M54:Q54),VLOOKUP(M6,AR9:AT22,2),IF(N54=MAX(M54:Q54),VLOOKUP(N6,AR9:AT22,2),IF(O54=MAX(M54:Q54),VLOOKUP(O6,AR9:AT22,2),IF(P54=MAX(M54:Q54),VLOOKUP(P6,AR9:AT22,2),IF(Q54=MAX(M54:Q54),VLOOKUP(Q6,AR9:AT22,2),"")))))</f>
        <v/>
      </c>
      <c r="W54" s="78" t="str">
        <f>IF(M54=MAX(M54:Q54),VLOOKUP(M6,AR9:AT22,3),IF(N54=MAX(M54:Q54),VLOOKUP(N6,AR9:AT22,3),IF(O54=MAX(M54:Q54),VLOOKUP(O6,AR9:AT22,3),IF(P54=MAX(M54:Q54),VLOOKUP(P6,AR9:AT22,3),IF(Q54=MAX(M54:Q54),VLOOKUP(Q6,AR9:AT22,3),"")))))</f>
        <v/>
      </c>
      <c r="Y54" s="109" t="str">
        <f>IF(D54=MAX(D54:G54),VLOOKUP(D6,AR9:AU22,4),IF(E54=MAX(D54:G54),VLOOKUP(E6,AR9:AU22,4),IF(F54=MAX(D54:G54),VLOOKUP(F6,AR9:AU22,4),IF(G54=MAX(D54:G54),VLOOKUP(G6,AR9:AU22,4),""))))</f>
        <v/>
      </c>
      <c r="Z54" s="109" t="str">
        <f>IF(H54=MAX(H54:L54),VLOOKUP(H6,AR9:AU22,4),IF(I54=MAX(H54:L54),VLOOKUP(I6,AR9:AU22,4),IF(J54=MAX(H54:L54),VLOOKUP(J6,AR9:AU22,4),IF(K54=MAX(H54:L54),VLOOKUP(K6,AR9:AU22,4),IF(L54=MAX(H54:L54),VLOOKUP(L6,AR9:AU22,4),"")))))</f>
        <v/>
      </c>
      <c r="AA54" s="109" t="str">
        <f>IF(M54=MAX(M54:Q54),VLOOKUP(M6,AR9:AU22,4),IF(N54=MAX(M54:Q54),VLOOKUP(N6,AR9:AU22,4),IF(O54=MAX(M54:Q54),VLOOKUP(O6,AR9:AU22,4),IF(P54=MAX(M54:Q54),VLOOKUP(P6,AR9:AU22,4),IF(Q54=MAX(M54:Q54),VLOOKUP(Q6,AR9:AU22,4),"")))))</f>
        <v/>
      </c>
      <c r="AB54" s="109"/>
      <c r="AC54" s="109" t="str">
        <f t="shared" si="1"/>
        <v/>
      </c>
      <c r="AD54" s="109" t="str">
        <f t="shared" si="2"/>
        <v/>
      </c>
      <c r="AE54" s="109" t="str">
        <f t="shared" si="3"/>
        <v/>
      </c>
      <c r="AF54" s="109" t="str">
        <f t="shared" si="4"/>
        <v/>
      </c>
      <c r="AG54" s="109" t="str">
        <f t="shared" si="5"/>
        <v/>
      </c>
      <c r="AH54" s="109" t="str">
        <f t="shared" si="6"/>
        <v/>
      </c>
      <c r="AI54" s="109" t="str">
        <f t="shared" si="7"/>
        <v/>
      </c>
      <c r="AJ54" s="109" t="str">
        <f t="shared" si="8"/>
        <v/>
      </c>
      <c r="AK54" s="109" t="str">
        <f t="shared" si="9"/>
        <v/>
      </c>
      <c r="AL54" s="109" t="str">
        <f t="shared" si="10"/>
        <v/>
      </c>
      <c r="AM54" s="109" t="str">
        <f t="shared" si="11"/>
        <v/>
      </c>
      <c r="AN54" s="109" t="str">
        <f t="shared" si="12"/>
        <v/>
      </c>
      <c r="AO54" s="109" t="str">
        <f t="shared" si="13"/>
        <v/>
      </c>
      <c r="AP54" s="109" t="str">
        <f t="shared" si="14"/>
        <v/>
      </c>
      <c r="AR54" s="114"/>
      <c r="AS54" s="114"/>
      <c r="AT54" s="105"/>
      <c r="AU54" s="105"/>
      <c r="AV54" s="110"/>
      <c r="AW54" s="93" t="s">
        <v>115</v>
      </c>
      <c r="AX54" s="93"/>
      <c r="AY54" s="95" t="s">
        <v>193</v>
      </c>
      <c r="AZ54" s="95" t="s">
        <v>194</v>
      </c>
    </row>
    <row r="55" spans="1:52" ht="15" customHeight="1" x14ac:dyDescent="0.25">
      <c r="A55" s="81" t="str">
        <f t="shared" si="15"/>
        <v/>
      </c>
      <c r="B55" s="77" t="str">
        <f>IF('INPUT DATA'!C57="","",'INPUT DATA'!C57)</f>
        <v/>
      </c>
      <c r="C55" s="77" t="str">
        <f>IF('INPUT DATA'!D57="","",'INPUT DATA'!D57)</f>
        <v/>
      </c>
      <c r="D55" s="77" t="str">
        <f>'INPUT DATA'!DM57</f>
        <v/>
      </c>
      <c r="E55" s="77" t="str">
        <f>'INPUT DATA'!DN57</f>
        <v/>
      </c>
      <c r="F55" s="77" t="str">
        <f>'INPUT DATA'!DO57</f>
        <v/>
      </c>
      <c r="G55" s="77" t="str">
        <f>'INPUT DATA'!DP57</f>
        <v/>
      </c>
      <c r="H55" s="77" t="str">
        <f>'INPUT DATA'!DQ57</f>
        <v/>
      </c>
      <c r="I55" s="77" t="str">
        <f>'INPUT DATA'!DR57</f>
        <v/>
      </c>
      <c r="J55" s="77" t="str">
        <f>'INPUT DATA'!DS57</f>
        <v/>
      </c>
      <c r="K55" s="77" t="str">
        <f>'INPUT DATA'!DT57</f>
        <v/>
      </c>
      <c r="L55" s="77" t="str">
        <f>'INPUT DATA'!DU57</f>
        <v/>
      </c>
      <c r="M55" s="77" t="str">
        <f>'INPUT DATA'!DV57</f>
        <v/>
      </c>
      <c r="N55" s="77" t="str">
        <f>'INPUT DATA'!DW57</f>
        <v/>
      </c>
      <c r="O55" s="77" t="str">
        <f>'INPUT DATA'!DX57</f>
        <v/>
      </c>
      <c r="P55" s="77" t="str">
        <f>'INPUT DATA'!DY57</f>
        <v/>
      </c>
      <c r="Q55" s="77" t="str">
        <f>'INPUT DATA'!DZ57</f>
        <v/>
      </c>
      <c r="R55" s="77" t="str">
        <f>IF(D55=MAX(D55:G55),VLOOKUP(D6,AR9:AT22,2),IF(E55=MAX(D55:G55),VLOOKUP(E6,AR9:AT22,2),IF(F55=MAX(D55:G55),VLOOKUP(F6,AR9:AT22,2),IF(G55=MAX(D55:G55),VLOOKUP(G6,AR9:AT22,2),""))))</f>
        <v/>
      </c>
      <c r="S55" s="77" t="str">
        <f>IF(D55=MAX(D55:G55),VLOOKUP(D6,AR9:AT22,3),IF(E55=MAX(D55:G55),VLOOKUP(E6,AR9:AT22,3),IF(F55=MAX(D55:G55),VLOOKUP(F6,AR9:AT22,3),IF(G55=MAX(D55:G55),VLOOKUP(G6,AR9:AT22,3),""))))</f>
        <v/>
      </c>
      <c r="T55" s="77" t="str">
        <f>IF(H55=MAX(H55:L55),VLOOKUP(H6,AR9:AT22,2),IF(I55=MAX(H55:L55),VLOOKUP(I6,AR9:AT22,2),IF(J55=MAX(H55:L55),VLOOKUP(J6,AR9:AT22,2),IF(K55=MAX(H55:L55),VLOOKUP(K6,AR9:AT22,2),IF(L55=MAX(H55:L55),VLOOKUP(L6,AR9:AT22,2),"")))))</f>
        <v/>
      </c>
      <c r="U55" s="77" t="str">
        <f>IF(H55=MAX(H55:L55),VLOOKUP(H6,AR9:AT22,3),IF(I55=MAX(H55:L55),VLOOKUP(I6,AR9:AT22,3),IF(J55=MAX(H55:L55),VLOOKUP(J6,AR9:AT22,3),IF(K55=MAX(H55:L55),VLOOKUP(K6,AR9:AT22,3),IF(L55=MAX(H55:L55),VLOOKUP(L6,AR9:AT22,3),"")))))</f>
        <v/>
      </c>
      <c r="V55" s="77" t="str">
        <f>IF(M55=MAX(M55:Q55),VLOOKUP(M6,AR9:AT22,2),IF(N55=MAX(M55:Q55),VLOOKUP(N6,AR9:AT22,2),IF(O55=MAX(M55:Q55),VLOOKUP(O6,AR9:AT22,2),IF(P55=MAX(M55:Q55),VLOOKUP(P6,AR9:AT22,2),IF(Q55=MAX(M55:Q55),VLOOKUP(Q6,AR9:AT22,2),"")))))</f>
        <v/>
      </c>
      <c r="W55" s="78" t="str">
        <f>IF(M55=MAX(M55:Q55),VLOOKUP(M6,AR9:AT22,3),IF(N55=MAX(M55:Q55),VLOOKUP(N6,AR9:AT22,3),IF(O55=MAX(M55:Q55),VLOOKUP(O6,AR9:AT22,3),IF(P55=MAX(M55:Q55),VLOOKUP(P6,AR9:AT22,3),IF(Q55=MAX(M55:Q55),VLOOKUP(Q6,AR9:AT22,3),"")))))</f>
        <v/>
      </c>
      <c r="Y55" s="109" t="str">
        <f>IF(D55=MAX(D55:G55),VLOOKUP(D6,AR9:AU22,4),IF(E55=MAX(D55:G55),VLOOKUP(E6,AR9:AU22,4),IF(F55=MAX(D55:G55),VLOOKUP(F6,AR9:AU22,4),IF(G55=MAX(D55:G55),VLOOKUP(G6,AR9:AU22,4),""))))</f>
        <v/>
      </c>
      <c r="Z55" s="109" t="str">
        <f>IF(H55=MAX(H55:L55),VLOOKUP(H6,AR9:AU22,4),IF(I55=MAX(H55:L55),VLOOKUP(I6,AR9:AU22,4),IF(J55=MAX(H55:L55),VLOOKUP(J6,AR9:AU22,4),IF(K55=MAX(H55:L55),VLOOKUP(K6,AR9:AU22,4),IF(L55=MAX(H55:L55),VLOOKUP(L6,AR9:AU22,4),"")))))</f>
        <v/>
      </c>
      <c r="AA55" s="109" t="str">
        <f>IF(M55=MAX(M55:Q55),VLOOKUP(M6,AR9:AU22,4),IF(N55=MAX(M55:Q55),VLOOKUP(N6,AR9:AU22,4),IF(O55=MAX(M55:Q55),VLOOKUP(O6,AR9:AU22,4),IF(P55=MAX(M55:Q55),VLOOKUP(P6,AR9:AU22,4),IF(Q55=MAX(M55:Q55),VLOOKUP(Q6,AR9:AU22,4),"")))))</f>
        <v/>
      </c>
      <c r="AB55" s="109"/>
      <c r="AC55" s="109" t="str">
        <f t="shared" si="1"/>
        <v/>
      </c>
      <c r="AD55" s="109" t="str">
        <f t="shared" si="2"/>
        <v/>
      </c>
      <c r="AE55" s="109" t="str">
        <f t="shared" si="3"/>
        <v/>
      </c>
      <c r="AF55" s="109" t="str">
        <f t="shared" si="4"/>
        <v/>
      </c>
      <c r="AG55" s="109" t="str">
        <f t="shared" si="5"/>
        <v/>
      </c>
      <c r="AH55" s="109" t="str">
        <f t="shared" si="6"/>
        <v/>
      </c>
      <c r="AI55" s="109" t="str">
        <f t="shared" si="7"/>
        <v/>
      </c>
      <c r="AJ55" s="109" t="str">
        <f t="shared" si="8"/>
        <v/>
      </c>
      <c r="AK55" s="109" t="str">
        <f t="shared" si="9"/>
        <v/>
      </c>
      <c r="AL55" s="109" t="str">
        <f t="shared" si="10"/>
        <v/>
      </c>
      <c r="AM55" s="109" t="str">
        <f t="shared" si="11"/>
        <v/>
      </c>
      <c r="AN55" s="109" t="str">
        <f t="shared" si="12"/>
        <v/>
      </c>
      <c r="AO55" s="109" t="str">
        <f t="shared" si="13"/>
        <v/>
      </c>
      <c r="AP55" s="109" t="str">
        <f t="shared" si="14"/>
        <v/>
      </c>
      <c r="AR55" s="114"/>
      <c r="AS55" s="114"/>
      <c r="AT55" s="105"/>
      <c r="AU55" s="105"/>
      <c r="AV55" s="110"/>
      <c r="AW55" s="93" t="s">
        <v>115</v>
      </c>
      <c r="AX55" s="93"/>
      <c r="AY55" s="95"/>
      <c r="AZ55" s="95" t="s">
        <v>195</v>
      </c>
    </row>
    <row r="56" spans="1:52" ht="15" customHeight="1" x14ac:dyDescent="0.25">
      <c r="A56" s="81" t="str">
        <f t="shared" si="15"/>
        <v/>
      </c>
      <c r="B56" s="77" t="str">
        <f>IF('INPUT DATA'!C58="","",'INPUT DATA'!C58)</f>
        <v/>
      </c>
      <c r="C56" s="77" t="str">
        <f>IF('INPUT DATA'!D58="","",'INPUT DATA'!D58)</f>
        <v/>
      </c>
      <c r="D56" s="77" t="str">
        <f>'INPUT DATA'!DM58</f>
        <v/>
      </c>
      <c r="E56" s="77" t="str">
        <f>'INPUT DATA'!DN58</f>
        <v/>
      </c>
      <c r="F56" s="77" t="str">
        <f>'INPUT DATA'!DO58</f>
        <v/>
      </c>
      <c r="G56" s="77" t="str">
        <f>'INPUT DATA'!DP58</f>
        <v/>
      </c>
      <c r="H56" s="77" t="str">
        <f>'INPUT DATA'!DQ58</f>
        <v/>
      </c>
      <c r="I56" s="77" t="str">
        <f>'INPUT DATA'!DR58</f>
        <v/>
      </c>
      <c r="J56" s="77" t="str">
        <f>'INPUT DATA'!DS58</f>
        <v/>
      </c>
      <c r="K56" s="77" t="str">
        <f>'INPUT DATA'!DT58</f>
        <v/>
      </c>
      <c r="L56" s="77" t="str">
        <f>'INPUT DATA'!DU58</f>
        <v/>
      </c>
      <c r="M56" s="77" t="str">
        <f>'INPUT DATA'!DV58</f>
        <v/>
      </c>
      <c r="N56" s="77" t="str">
        <f>'INPUT DATA'!DW58</f>
        <v/>
      </c>
      <c r="O56" s="77" t="str">
        <f>'INPUT DATA'!DX58</f>
        <v/>
      </c>
      <c r="P56" s="77" t="str">
        <f>'INPUT DATA'!DY58</f>
        <v/>
      </c>
      <c r="Q56" s="77" t="str">
        <f>'INPUT DATA'!DZ58</f>
        <v/>
      </c>
      <c r="R56" s="77" t="str">
        <f>IF(D56=MAX(D56:G56),VLOOKUP(D6,AR9:AT22,2),IF(E56=MAX(D56:G56),VLOOKUP(E6,AR9:AT22,2),IF(F56=MAX(D56:G56),VLOOKUP(F6,AR9:AT22,2),IF(G56=MAX(D56:G56),VLOOKUP(G6,AR9:AT22,2),""))))</f>
        <v/>
      </c>
      <c r="S56" s="77" t="str">
        <f>IF(D56=MAX(D56:G56),VLOOKUP(D6,AR9:AT22,3),IF(E56=MAX(D56:G56),VLOOKUP(E6,AR9:AT22,3),IF(F56=MAX(D56:G56),VLOOKUP(F6,AR9:AT22,3),IF(G56=MAX(D56:G56),VLOOKUP(G6,AR9:AT22,3),""))))</f>
        <v/>
      </c>
      <c r="T56" s="77" t="str">
        <f>IF(H56=MAX(H56:L56),VLOOKUP(H6,AR9:AT22,2),IF(I56=MAX(H56:L56),VLOOKUP(I6,AR9:AT22,2),IF(J56=MAX(H56:L56),VLOOKUP(J6,AR9:AT22,2),IF(K56=MAX(H56:L56),VLOOKUP(K6,AR9:AT22,2),IF(L56=MAX(H56:L56),VLOOKUP(L6,AR9:AT22,2),"")))))</f>
        <v/>
      </c>
      <c r="U56" s="77" t="str">
        <f>IF(H56=MAX(H56:L56),VLOOKUP(H6,AR9:AT22,3),IF(I56=MAX(H56:L56),VLOOKUP(I6,AR9:AT22,3),IF(J56=MAX(H56:L56),VLOOKUP(J6,AR9:AT22,3),IF(K56=MAX(H56:L56),VLOOKUP(K6,AR9:AT22,3),IF(L56=MAX(H56:L56),VLOOKUP(L6,AR9:AT22,3),"")))))</f>
        <v/>
      </c>
      <c r="V56" s="77" t="str">
        <f>IF(M56=MAX(M56:Q56),VLOOKUP(M6,AR9:AT22,2),IF(N56=MAX(M56:Q56),VLOOKUP(N6,AR9:AT22,2),IF(O56=MAX(M56:Q56),VLOOKUP(O6,AR9:AT22,2),IF(P56=MAX(M56:Q56),VLOOKUP(P6,AR9:AT22,2),IF(Q56=MAX(M56:Q56),VLOOKUP(Q6,AR9:AT22,2),"")))))</f>
        <v/>
      </c>
      <c r="W56" s="78" t="str">
        <f>IF(M56=MAX(M56:Q56),VLOOKUP(M6,AR9:AT22,3),IF(N56=MAX(M56:Q56),VLOOKUP(N6,AR9:AT22,3),IF(O56=MAX(M56:Q56),VLOOKUP(O6,AR9:AT22,3),IF(P56=MAX(M56:Q56),VLOOKUP(P6,AR9:AT22,3),IF(Q56=MAX(M56:Q56),VLOOKUP(Q6,AR9:AT22,3),"")))))</f>
        <v/>
      </c>
      <c r="Y56" s="109" t="str">
        <f>IF(D56=MAX(D56:G56),VLOOKUP(D6,AR9:AU22,4),IF(E56=MAX(D56:G56),VLOOKUP(E6,AR9:AU22,4),IF(F56=MAX(D56:G56),VLOOKUP(F6,AR9:AU22,4),IF(G56=MAX(D56:G56),VLOOKUP(G6,AR9:AU22,4),""))))</f>
        <v/>
      </c>
      <c r="Z56" s="109" t="str">
        <f>IF(H56=MAX(H56:L56),VLOOKUP(H6,AR9:AU22,4),IF(I56=MAX(H56:L56),VLOOKUP(I6,AR9:AU22,4),IF(J56=MAX(H56:L56),VLOOKUP(J6,AR9:AU22,4),IF(K56=MAX(H56:L56),VLOOKUP(K6,AR9:AU22,4),IF(L56=MAX(H56:L56),VLOOKUP(L6,AR9:AU22,4),"")))))</f>
        <v/>
      </c>
      <c r="AA56" s="109" t="str">
        <f>IF(M56=MAX(M56:Q56),VLOOKUP(M6,AR9:AU22,4),IF(N56=MAX(M56:Q56),VLOOKUP(N6,AR9:AU22,4),IF(O56=MAX(M56:Q56),VLOOKUP(O6,AR9:AU22,4),IF(P56=MAX(M56:Q56),VLOOKUP(P6,AR9:AU22,4),IF(Q56=MAX(M56:Q56),VLOOKUP(Q6,AR9:AU22,4),"")))))</f>
        <v/>
      </c>
      <c r="AB56" s="109"/>
      <c r="AC56" s="109" t="str">
        <f t="shared" si="1"/>
        <v/>
      </c>
      <c r="AD56" s="109" t="str">
        <f t="shared" si="2"/>
        <v/>
      </c>
      <c r="AE56" s="109" t="str">
        <f t="shared" si="3"/>
        <v/>
      </c>
      <c r="AF56" s="109" t="str">
        <f t="shared" si="4"/>
        <v/>
      </c>
      <c r="AG56" s="109" t="str">
        <f t="shared" si="5"/>
        <v/>
      </c>
      <c r="AH56" s="109" t="str">
        <f t="shared" si="6"/>
        <v/>
      </c>
      <c r="AI56" s="109" t="str">
        <f t="shared" si="7"/>
        <v/>
      </c>
      <c r="AJ56" s="109" t="str">
        <f t="shared" si="8"/>
        <v/>
      </c>
      <c r="AK56" s="109" t="str">
        <f t="shared" si="9"/>
        <v/>
      </c>
      <c r="AL56" s="109" t="str">
        <f t="shared" si="10"/>
        <v/>
      </c>
      <c r="AM56" s="109" t="str">
        <f t="shared" si="11"/>
        <v/>
      </c>
      <c r="AN56" s="109" t="str">
        <f t="shared" si="12"/>
        <v/>
      </c>
      <c r="AO56" s="109" t="str">
        <f t="shared" si="13"/>
        <v/>
      </c>
      <c r="AP56" s="109" t="str">
        <f t="shared" si="14"/>
        <v/>
      </c>
      <c r="AR56" s="114"/>
      <c r="AS56" s="114"/>
      <c r="AT56" s="105"/>
      <c r="AU56" s="105"/>
      <c r="AV56" s="110"/>
      <c r="AW56" s="93" t="s">
        <v>115</v>
      </c>
      <c r="AX56" s="93"/>
      <c r="AY56" s="95" t="s">
        <v>196</v>
      </c>
      <c r="AZ56" s="95" t="s">
        <v>197</v>
      </c>
    </row>
    <row r="57" spans="1:52" ht="15" customHeight="1" thickBot="1" x14ac:dyDescent="0.3">
      <c r="A57" s="82" t="str">
        <f t="shared" si="15"/>
        <v/>
      </c>
      <c r="B57" s="79" t="str">
        <f>IF('INPUT DATA'!C59="","",'INPUT DATA'!C59)</f>
        <v/>
      </c>
      <c r="C57" s="79" t="str">
        <f>IF('INPUT DATA'!D59="","",'INPUT DATA'!D59)</f>
        <v/>
      </c>
      <c r="D57" s="79" t="str">
        <f>'INPUT DATA'!DM59</f>
        <v/>
      </c>
      <c r="E57" s="79" t="str">
        <f>'INPUT DATA'!DN59</f>
        <v/>
      </c>
      <c r="F57" s="79" t="str">
        <f>'INPUT DATA'!DO59</f>
        <v/>
      </c>
      <c r="G57" s="79" t="str">
        <f>'INPUT DATA'!DP59</f>
        <v/>
      </c>
      <c r="H57" s="79" t="str">
        <f>'INPUT DATA'!DQ59</f>
        <v/>
      </c>
      <c r="I57" s="79" t="str">
        <f>'INPUT DATA'!DR59</f>
        <v/>
      </c>
      <c r="J57" s="79" t="str">
        <f>'INPUT DATA'!DS59</f>
        <v/>
      </c>
      <c r="K57" s="79" t="str">
        <f>'INPUT DATA'!DT59</f>
        <v/>
      </c>
      <c r="L57" s="79" t="str">
        <f>'INPUT DATA'!DU59</f>
        <v/>
      </c>
      <c r="M57" s="79" t="str">
        <f>'INPUT DATA'!DV59</f>
        <v/>
      </c>
      <c r="N57" s="79" t="str">
        <f>'INPUT DATA'!DW59</f>
        <v/>
      </c>
      <c r="O57" s="79" t="str">
        <f>'INPUT DATA'!DX59</f>
        <v/>
      </c>
      <c r="P57" s="79" t="str">
        <f>'INPUT DATA'!DY59</f>
        <v/>
      </c>
      <c r="Q57" s="79" t="str">
        <f>'INPUT DATA'!DZ59</f>
        <v/>
      </c>
      <c r="R57" s="79" t="str">
        <f>IF(D57=MAX(D57:G57),VLOOKUP(D6,AR9:AT22,2),IF(E57=MAX(D57:G57),VLOOKUP(E6,AR9:AT22,2),IF(F57=MAX(D57:G57),VLOOKUP(F6,AR9:AT22,2),IF(G57=MAX(D57:G57),VLOOKUP(G6,AR9:AT22,2),""))))</f>
        <v/>
      </c>
      <c r="S57" s="79" t="str">
        <f>IF(D57=MAX(D57:G57),VLOOKUP(D6,AR9:AT22,3),IF(E57=MAX(D57:G57),VLOOKUP(E6,AR9:AT22,3),IF(F57=MAX(D57:G57),VLOOKUP(F6,AR9:AT22,3),IF(G57=MAX(D57:G57),VLOOKUP(G6,AR9:AT22,3),""))))</f>
        <v/>
      </c>
      <c r="T57" s="79" t="str">
        <f>IF(H57=MAX(H57:L57),VLOOKUP(H6,AR9:AT22,2),IF(I57=MAX(H57:L57),VLOOKUP(I6,AR9:AT22,2),IF(J57=MAX(H57:L57),VLOOKUP(J6,AR9:AT22,2),IF(K57=MAX(H57:L57),VLOOKUP(K6,AR9:AT22,2),IF(L57=MAX(H57:L57),VLOOKUP(L6,AR9:AT22,2),"")))))</f>
        <v/>
      </c>
      <c r="U57" s="79" t="str">
        <f>IF(H57=MAX(H57:L57),VLOOKUP(H6,AR9:AT22,3),IF(I57=MAX(H57:L57),VLOOKUP(I6,AR9:AT22,3),IF(J57=MAX(H57:L57),VLOOKUP(J6,AR9:AT22,3),IF(K57=MAX(H57:L57),VLOOKUP(K6,AR9:AT22,3),IF(L57=MAX(H57:L57),VLOOKUP(L6,AR9:AT22,3),"")))))</f>
        <v/>
      </c>
      <c r="V57" s="79" t="str">
        <f>IF(M57=MAX(M57:Q57),VLOOKUP(M6,AR9:AT22,2),IF(N57=MAX(M57:Q57),VLOOKUP(N6,AR9:AT22,2),IF(O57=MAX(M57:Q57),VLOOKUP(O6,AR9:AT22,2),IF(P57=MAX(M57:Q57),VLOOKUP(P6,AR9:AT22,2),IF(Q57=MAX(M57:Q57),VLOOKUP(Q6,AR9:AT22,2),"")))))</f>
        <v/>
      </c>
      <c r="W57" s="80" t="str">
        <f>IF(M57=MAX(M57:Q57),VLOOKUP(M6,AR9:AT22,3),IF(N57=MAX(M57:Q57),VLOOKUP(N6,AR9:AT22,3),IF(O57=MAX(M57:Q57),VLOOKUP(O6,AR9:AT22,3),IF(P57=MAX(M57:Q57),VLOOKUP(P6,AR9:AT22,3),IF(Q57=MAX(M57:Q57),VLOOKUP(Q6,AR9:AT22,3),"")))))</f>
        <v/>
      </c>
      <c r="Y57" s="109" t="str">
        <f>IF(D57=MAX(D57:G57),VLOOKUP(D6,AR9:AU22,4),IF(E57=MAX(D57:G57),VLOOKUP(E6,AR9:AU22,4),IF(F57=MAX(D57:G57),VLOOKUP(F6,AR9:AU22,4),IF(G57=MAX(D57:G57),VLOOKUP(G6,AR9:AU22,4),""))))</f>
        <v/>
      </c>
      <c r="Z57" s="109" t="str">
        <f>IF(H57=MAX(H57:L57),VLOOKUP(H6,AR9:AU22,4),IF(I57=MAX(H57:L57),VLOOKUP(I6,AR9:AU22,4),IF(J57=MAX(H57:L57),VLOOKUP(J6,AR9:AU22,4),IF(K57=MAX(H57:L57),VLOOKUP(K6,AR9:AU22,4),IF(L57=MAX(H57:L57),VLOOKUP(L6,AR9:AU22,4),"")))))</f>
        <v/>
      </c>
      <c r="AA57" s="109" t="str">
        <f>IF(M57=MAX(M57:Q57),VLOOKUP(M6,AR9:AU22,4),IF(N57=MAX(M57:Q57),VLOOKUP(N6,AR9:AU22,4),IF(O57=MAX(M57:Q57),VLOOKUP(O6,AR9:AU22,4),IF(P57=MAX(M57:Q57),VLOOKUP(P6,AR9:AU22,4),IF(Q57=MAX(M57:Q57),VLOOKUP(Q6,AR9:AU22,4),"")))))</f>
        <v/>
      </c>
      <c r="AB57" s="109"/>
      <c r="AC57" s="109" t="str">
        <f t="shared" si="1"/>
        <v/>
      </c>
      <c r="AD57" s="109" t="str">
        <f t="shared" si="2"/>
        <v/>
      </c>
      <c r="AE57" s="109" t="str">
        <f t="shared" si="3"/>
        <v/>
      </c>
      <c r="AF57" s="109" t="str">
        <f t="shared" si="4"/>
        <v/>
      </c>
      <c r="AG57" s="109" t="str">
        <f t="shared" si="5"/>
        <v/>
      </c>
      <c r="AH57" s="109" t="str">
        <f t="shared" si="6"/>
        <v/>
      </c>
      <c r="AI57" s="109" t="str">
        <f t="shared" si="7"/>
        <v/>
      </c>
      <c r="AJ57" s="109" t="str">
        <f t="shared" si="8"/>
        <v/>
      </c>
      <c r="AK57" s="109" t="str">
        <f t="shared" si="9"/>
        <v/>
      </c>
      <c r="AL57" s="109" t="str">
        <f t="shared" si="10"/>
        <v/>
      </c>
      <c r="AM57" s="109" t="str">
        <f t="shared" si="11"/>
        <v/>
      </c>
      <c r="AN57" s="109" t="str">
        <f t="shared" si="12"/>
        <v/>
      </c>
      <c r="AO57" s="109" t="str">
        <f t="shared" si="13"/>
        <v/>
      </c>
      <c r="AP57" s="109" t="str">
        <f t="shared" si="14"/>
        <v/>
      </c>
      <c r="AR57" s="114"/>
      <c r="AS57" s="114"/>
      <c r="AT57" s="105"/>
      <c r="AU57" s="105"/>
      <c r="AV57" s="110"/>
      <c r="AW57" s="93" t="s">
        <v>115</v>
      </c>
      <c r="AX57" s="93"/>
      <c r="AY57" s="95"/>
      <c r="AZ57" s="95" t="s">
        <v>198</v>
      </c>
    </row>
    <row r="58" spans="1:52" x14ac:dyDescent="0.25">
      <c r="AC58" s="84" t="s">
        <v>110</v>
      </c>
      <c r="AD58" s="84" t="s">
        <v>111</v>
      </c>
      <c r="AE58" s="84" t="s">
        <v>112</v>
      </c>
      <c r="AF58" s="84" t="s">
        <v>113</v>
      </c>
      <c r="AG58" s="84" t="s">
        <v>114</v>
      </c>
      <c r="AH58" s="84" t="s">
        <v>115</v>
      </c>
      <c r="AI58" s="84" t="s">
        <v>116</v>
      </c>
      <c r="AJ58" s="84" t="s">
        <v>117</v>
      </c>
      <c r="AK58" s="84" t="s">
        <v>118</v>
      </c>
      <c r="AL58" s="84" t="s">
        <v>119</v>
      </c>
      <c r="AM58" s="84" t="s">
        <v>120</v>
      </c>
      <c r="AN58" s="84" t="s">
        <v>121</v>
      </c>
      <c r="AO58" s="84" t="s">
        <v>122</v>
      </c>
      <c r="AP58" s="84" t="s">
        <v>123</v>
      </c>
      <c r="AR58" s="114"/>
      <c r="AS58" s="114"/>
      <c r="AT58" s="105"/>
      <c r="AU58" s="105"/>
      <c r="AV58" s="110"/>
      <c r="AW58" s="93" t="s">
        <v>115</v>
      </c>
      <c r="AX58" s="93"/>
      <c r="AY58" s="95"/>
      <c r="AZ58" s="95" t="s">
        <v>199</v>
      </c>
    </row>
    <row r="59" spans="1:52" x14ac:dyDescent="0.25">
      <c r="AR59" s="114"/>
      <c r="AS59" s="114"/>
      <c r="AT59" s="105"/>
      <c r="AU59" s="105"/>
      <c r="AV59" s="110"/>
      <c r="AW59" s="93" t="s">
        <v>115</v>
      </c>
      <c r="AX59" s="93"/>
      <c r="AY59" s="95"/>
      <c r="AZ59" s="95" t="s">
        <v>200</v>
      </c>
    </row>
    <row r="60" spans="1:52" x14ac:dyDescent="0.25">
      <c r="AR60" s="114"/>
      <c r="AS60" s="114"/>
      <c r="AT60" s="105"/>
      <c r="AU60" s="105"/>
      <c r="AV60" s="110"/>
      <c r="AW60" s="93" t="s">
        <v>115</v>
      </c>
      <c r="AX60" s="93"/>
      <c r="AY60" s="95" t="s">
        <v>201</v>
      </c>
      <c r="AZ60" s="95" t="s">
        <v>202</v>
      </c>
    </row>
    <row r="61" spans="1:52" x14ac:dyDescent="0.25">
      <c r="AR61" s="114"/>
      <c r="AS61" s="114"/>
      <c r="AT61" s="105"/>
      <c r="AU61" s="105"/>
      <c r="AV61" s="110"/>
      <c r="AW61" s="93" t="s">
        <v>115</v>
      </c>
      <c r="AX61" s="93"/>
      <c r="AY61" s="95"/>
      <c r="AZ61" s="95" t="s">
        <v>203</v>
      </c>
    </row>
    <row r="62" spans="1:52" x14ac:dyDescent="0.25">
      <c r="AR62" s="114"/>
      <c r="AS62" s="114"/>
      <c r="AT62" s="105"/>
      <c r="AU62" s="105"/>
      <c r="AV62" s="110"/>
      <c r="AW62" s="93" t="s">
        <v>115</v>
      </c>
      <c r="AX62" s="93"/>
      <c r="AY62" s="95"/>
      <c r="AZ62" s="95" t="s">
        <v>204</v>
      </c>
    </row>
    <row r="63" spans="1:52" x14ac:dyDescent="0.25">
      <c r="AR63" s="114"/>
      <c r="AS63" s="114"/>
      <c r="AT63" s="105"/>
      <c r="AU63" s="105"/>
      <c r="AV63" s="110"/>
      <c r="AW63" s="93" t="s">
        <v>115</v>
      </c>
      <c r="AX63" s="93"/>
      <c r="AY63" s="95"/>
      <c r="AZ63" s="95" t="s">
        <v>205</v>
      </c>
    </row>
    <row r="64" spans="1:52" x14ac:dyDescent="0.25">
      <c r="AR64" s="114"/>
      <c r="AS64" s="114"/>
      <c r="AT64" s="105"/>
      <c r="AU64" s="105"/>
      <c r="AV64" s="110"/>
      <c r="AW64" s="93" t="s">
        <v>115</v>
      </c>
      <c r="AX64" s="93"/>
      <c r="AY64" s="95"/>
      <c r="AZ64" s="95" t="s">
        <v>206</v>
      </c>
    </row>
    <row r="65" spans="43:52" x14ac:dyDescent="0.25">
      <c r="AR65" s="114"/>
      <c r="AS65" s="114"/>
      <c r="AT65" s="105"/>
      <c r="AU65" s="105"/>
      <c r="AV65" s="110"/>
      <c r="AW65" s="93" t="s">
        <v>115</v>
      </c>
      <c r="AX65" s="93"/>
      <c r="AY65" s="95"/>
      <c r="AZ65" s="95" t="s">
        <v>207</v>
      </c>
    </row>
    <row r="66" spans="43:52" ht="25.5" x14ac:dyDescent="0.25">
      <c r="AR66" s="114"/>
      <c r="AS66" s="114"/>
      <c r="AT66" s="105"/>
      <c r="AU66" s="105"/>
      <c r="AV66" s="110"/>
      <c r="AW66" s="93" t="s">
        <v>115</v>
      </c>
      <c r="AX66" s="93"/>
      <c r="AY66" s="95"/>
      <c r="AZ66" s="95" t="s">
        <v>208</v>
      </c>
    </row>
    <row r="67" spans="43:52" x14ac:dyDescent="0.25">
      <c r="AR67" s="114"/>
      <c r="AS67" s="114"/>
      <c r="AT67" s="105"/>
      <c r="AU67" s="105"/>
      <c r="AV67" s="110"/>
      <c r="AW67" s="93" t="s">
        <v>115</v>
      </c>
      <c r="AX67" s="93"/>
      <c r="AY67" s="95"/>
      <c r="AZ67" s="95" t="s">
        <v>209</v>
      </c>
    </row>
    <row r="68" spans="43:52" x14ac:dyDescent="0.25">
      <c r="AR68" s="114"/>
      <c r="AS68" s="114"/>
      <c r="AT68" s="105"/>
      <c r="AU68" s="105"/>
      <c r="AV68" s="110"/>
      <c r="AW68" s="93" t="s">
        <v>115</v>
      </c>
      <c r="AX68" s="93"/>
      <c r="AY68" s="95" t="s">
        <v>210</v>
      </c>
      <c r="AZ68" s="95" t="s">
        <v>211</v>
      </c>
    </row>
    <row r="69" spans="43:52" x14ac:dyDescent="0.25">
      <c r="AR69" s="114"/>
      <c r="AS69" s="114"/>
      <c r="AT69" s="105"/>
      <c r="AU69" s="105"/>
      <c r="AV69" s="110"/>
      <c r="AW69" s="93" t="s">
        <v>115</v>
      </c>
      <c r="AX69" s="93"/>
      <c r="AY69" s="95"/>
      <c r="AZ69" s="95" t="s">
        <v>212</v>
      </c>
    </row>
    <row r="70" spans="43:52" x14ac:dyDescent="0.25">
      <c r="AR70" s="114"/>
      <c r="AS70" s="114"/>
      <c r="AT70" s="105"/>
      <c r="AU70" s="105"/>
      <c r="AV70" s="110"/>
      <c r="AW70" s="93" t="s">
        <v>115</v>
      </c>
      <c r="AX70" s="93"/>
      <c r="AY70" s="95"/>
      <c r="AZ70" s="95" t="s">
        <v>213</v>
      </c>
    </row>
    <row r="71" spans="43:52" x14ac:dyDescent="0.25">
      <c r="AR71" s="114"/>
      <c r="AS71" s="114"/>
      <c r="AT71" s="105"/>
      <c r="AU71" s="105"/>
      <c r="AV71" s="110"/>
      <c r="AW71" s="93" t="s">
        <v>115</v>
      </c>
      <c r="AX71" s="93"/>
      <c r="AY71" s="95"/>
      <c r="AZ71" s="95" t="s">
        <v>214</v>
      </c>
    </row>
    <row r="72" spans="43:52" x14ac:dyDescent="0.25">
      <c r="AR72" s="114"/>
      <c r="AS72" s="114"/>
      <c r="AT72" s="105"/>
      <c r="AU72" s="105"/>
      <c r="AV72" s="110"/>
      <c r="AW72" s="93" t="s">
        <v>115</v>
      </c>
      <c r="AX72" s="93"/>
      <c r="AY72" s="95"/>
      <c r="AZ72" s="95" t="s">
        <v>215</v>
      </c>
    </row>
    <row r="73" spans="43:52" ht="25.5" x14ac:dyDescent="0.25">
      <c r="AR73" s="114"/>
      <c r="AS73" s="114"/>
      <c r="AT73" s="105"/>
      <c r="AU73" s="105"/>
      <c r="AV73" s="110"/>
      <c r="AW73" s="93" t="s">
        <v>115</v>
      </c>
      <c r="AX73" s="93"/>
      <c r="AY73" s="95" t="s">
        <v>216</v>
      </c>
      <c r="AZ73" s="95" t="s">
        <v>217</v>
      </c>
    </row>
    <row r="74" spans="43:52" x14ac:dyDescent="0.25">
      <c r="AR74" s="114"/>
      <c r="AS74" s="114"/>
      <c r="AT74" s="105"/>
      <c r="AU74" s="105"/>
      <c r="AV74" s="110"/>
      <c r="AW74" s="93" t="s">
        <v>115</v>
      </c>
      <c r="AX74" s="93"/>
      <c r="AY74" s="95"/>
      <c r="AZ74" s="95" t="s">
        <v>218</v>
      </c>
    </row>
    <row r="75" spans="43:52" x14ac:dyDescent="0.25">
      <c r="AR75" s="114"/>
      <c r="AS75" s="114"/>
      <c r="AT75" s="105"/>
      <c r="AU75" s="105"/>
      <c r="AV75" s="110"/>
      <c r="AW75" s="93" t="s">
        <v>115</v>
      </c>
      <c r="AX75" s="93"/>
      <c r="AY75" s="95"/>
      <c r="AZ75" s="95" t="s">
        <v>219</v>
      </c>
    </row>
    <row r="76" spans="43:52" ht="25.5" x14ac:dyDescent="0.25">
      <c r="AR76" s="70"/>
      <c r="AS76" s="70"/>
      <c r="AT76" s="70"/>
      <c r="AU76" s="105"/>
      <c r="AV76" s="110"/>
      <c r="AW76" s="93" t="s">
        <v>116</v>
      </c>
      <c r="AX76" s="93" t="s">
        <v>365</v>
      </c>
      <c r="AY76" s="95" t="s">
        <v>221</v>
      </c>
      <c r="AZ76" s="95" t="s">
        <v>222</v>
      </c>
    </row>
    <row r="77" spans="43:52" x14ac:dyDescent="0.25">
      <c r="AQ77" s="114"/>
      <c r="AR77" s="70"/>
      <c r="AS77" s="70"/>
      <c r="AT77" s="70"/>
      <c r="AU77" s="105"/>
      <c r="AV77" s="110"/>
      <c r="AW77" s="93"/>
      <c r="AX77" s="93"/>
      <c r="AY77" s="95"/>
      <c r="AZ77" s="95" t="s">
        <v>223</v>
      </c>
    </row>
    <row r="78" spans="43:52" x14ac:dyDescent="0.25">
      <c r="AQ78" s="114"/>
      <c r="AR78" s="70"/>
      <c r="AS78" s="70"/>
      <c r="AT78" s="70"/>
      <c r="AU78" s="105"/>
      <c r="AV78" s="110"/>
      <c r="AW78" s="93"/>
      <c r="AX78" s="93"/>
      <c r="AY78" s="95"/>
      <c r="AZ78" s="95" t="s">
        <v>224</v>
      </c>
    </row>
    <row r="79" spans="43:52" ht="25.5" x14ac:dyDescent="0.25">
      <c r="AQ79" s="114"/>
      <c r="AR79" s="70"/>
      <c r="AS79" s="70"/>
      <c r="AT79" s="70"/>
      <c r="AU79" s="105"/>
      <c r="AV79" s="110"/>
      <c r="AW79" s="93"/>
      <c r="AX79" s="93"/>
      <c r="AY79" s="95" t="s">
        <v>225</v>
      </c>
      <c r="AZ79" s="95" t="s">
        <v>226</v>
      </c>
    </row>
    <row r="80" spans="43:52" x14ac:dyDescent="0.25">
      <c r="AQ80" s="114"/>
      <c r="AR80" s="114"/>
      <c r="AS80" s="114"/>
      <c r="AT80" s="105"/>
      <c r="AU80" s="105"/>
      <c r="AV80" s="110"/>
      <c r="AW80" s="93"/>
      <c r="AX80" s="93"/>
      <c r="AY80" s="95"/>
      <c r="AZ80" s="95" t="s">
        <v>227</v>
      </c>
    </row>
    <row r="81" spans="43:52" x14ac:dyDescent="0.25">
      <c r="AQ81" s="114"/>
      <c r="AR81" s="114"/>
      <c r="AS81" s="114"/>
      <c r="AT81" s="105"/>
      <c r="AU81" s="105"/>
      <c r="AV81" s="110"/>
      <c r="AW81" s="93"/>
      <c r="AX81" s="93"/>
      <c r="AY81" s="95"/>
      <c r="AZ81" s="95" t="s">
        <v>228</v>
      </c>
    </row>
    <row r="82" spans="43:52" ht="25.5" x14ac:dyDescent="0.25">
      <c r="AQ82" s="114"/>
      <c r="AR82" s="114"/>
      <c r="AS82" s="114"/>
      <c r="AT82" s="105"/>
      <c r="AU82" s="105"/>
      <c r="AV82" s="110"/>
      <c r="AW82" s="93"/>
      <c r="AX82" s="93"/>
      <c r="AY82" s="95" t="s">
        <v>229</v>
      </c>
      <c r="AZ82" s="95" t="s">
        <v>230</v>
      </c>
    </row>
    <row r="83" spans="43:52" x14ac:dyDescent="0.25">
      <c r="AR83" s="70"/>
      <c r="AS83" s="70"/>
      <c r="AT83" s="70"/>
      <c r="AU83" s="105"/>
      <c r="AV83" s="110"/>
      <c r="AW83" s="93"/>
      <c r="AX83" s="93" t="s">
        <v>365</v>
      </c>
      <c r="AY83" s="95" t="s">
        <v>232</v>
      </c>
      <c r="AZ83" s="95" t="s">
        <v>233</v>
      </c>
    </row>
    <row r="84" spans="43:52" x14ac:dyDescent="0.25">
      <c r="AQ84" s="114"/>
      <c r="AR84" s="70"/>
      <c r="AS84" s="70"/>
      <c r="AT84" s="70"/>
      <c r="AU84" s="105"/>
      <c r="AV84" s="110"/>
      <c r="AW84" s="93"/>
      <c r="AX84" s="93"/>
      <c r="AY84" s="95"/>
      <c r="AZ84" s="95" t="s">
        <v>234</v>
      </c>
    </row>
    <row r="85" spans="43:52" x14ac:dyDescent="0.25">
      <c r="AQ85" s="114"/>
      <c r="AR85" s="114"/>
      <c r="AS85" s="114"/>
      <c r="AT85" s="105"/>
      <c r="AU85" s="105"/>
      <c r="AV85" s="110"/>
      <c r="AW85" s="93"/>
      <c r="AX85" s="93"/>
      <c r="AY85" s="95"/>
      <c r="AZ85" s="95" t="s">
        <v>235</v>
      </c>
    </row>
    <row r="86" spans="43:52" x14ac:dyDescent="0.25">
      <c r="AQ86" s="114"/>
      <c r="AR86" s="114"/>
      <c r="AS86" s="114"/>
      <c r="AT86" s="105"/>
      <c r="AU86" s="105"/>
      <c r="AV86" s="110"/>
      <c r="AW86" s="93"/>
      <c r="AX86" s="93"/>
      <c r="AY86" s="95"/>
      <c r="AZ86" s="95" t="s">
        <v>236</v>
      </c>
    </row>
    <row r="87" spans="43:52" x14ac:dyDescent="0.25">
      <c r="AQ87" s="114"/>
      <c r="AR87" s="114"/>
      <c r="AS87" s="114"/>
      <c r="AT87" s="105"/>
      <c r="AU87" s="105"/>
      <c r="AV87" s="110"/>
      <c r="AW87" s="93"/>
      <c r="AX87" s="93"/>
      <c r="AY87" s="95"/>
      <c r="AZ87" s="95" t="s">
        <v>237</v>
      </c>
    </row>
    <row r="88" spans="43:52" x14ac:dyDescent="0.25">
      <c r="AQ88" s="114"/>
      <c r="AR88" s="114"/>
      <c r="AS88" s="114"/>
      <c r="AT88" s="105"/>
      <c r="AU88" s="105"/>
      <c r="AV88" s="110"/>
      <c r="AW88" s="93"/>
      <c r="AX88" s="93"/>
      <c r="AY88" s="95" t="s">
        <v>238</v>
      </c>
      <c r="AZ88" s="95" t="s">
        <v>239</v>
      </c>
    </row>
    <row r="89" spans="43:52" ht="25.5" x14ac:dyDescent="0.25">
      <c r="AR89" s="70"/>
      <c r="AS89" s="70"/>
      <c r="AT89" s="70"/>
      <c r="AU89" s="105"/>
      <c r="AV89" s="110"/>
      <c r="AW89" s="93"/>
      <c r="AX89" s="93" t="s">
        <v>365</v>
      </c>
      <c r="AY89" s="95" t="s">
        <v>241</v>
      </c>
      <c r="AZ89" s="95" t="s">
        <v>242</v>
      </c>
    </row>
    <row r="90" spans="43:52" x14ac:dyDescent="0.25">
      <c r="AQ90" s="114"/>
      <c r="AR90" s="114"/>
      <c r="AS90" s="114"/>
      <c r="AT90" s="105"/>
      <c r="AU90" s="105"/>
      <c r="AV90" s="110"/>
      <c r="AW90" s="93"/>
      <c r="AX90" s="93"/>
      <c r="AY90" s="95"/>
      <c r="AZ90" s="95" t="s">
        <v>243</v>
      </c>
    </row>
    <row r="91" spans="43:52" ht="25.5" x14ac:dyDescent="0.25">
      <c r="AQ91" s="114"/>
      <c r="AR91" s="114"/>
      <c r="AS91" s="114"/>
      <c r="AT91" s="105"/>
      <c r="AU91" s="105"/>
      <c r="AV91" s="110"/>
      <c r="AW91" s="93"/>
      <c r="AX91" s="93"/>
      <c r="AY91" s="95"/>
      <c r="AZ91" s="95" t="s">
        <v>244</v>
      </c>
    </row>
    <row r="92" spans="43:52" ht="25.5" x14ac:dyDescent="0.25">
      <c r="AQ92" s="114"/>
      <c r="AR92" s="114"/>
      <c r="AS92" s="114"/>
      <c r="AT92" s="105"/>
      <c r="AU92" s="105"/>
      <c r="AV92" s="110"/>
      <c r="AW92" s="93"/>
      <c r="AX92" s="93"/>
      <c r="AY92" s="95" t="s">
        <v>245</v>
      </c>
      <c r="AZ92" s="95" t="s">
        <v>246</v>
      </c>
    </row>
    <row r="93" spans="43:52" x14ac:dyDescent="0.25">
      <c r="AQ93" s="114"/>
      <c r="AR93" s="114"/>
      <c r="AS93" s="114"/>
      <c r="AT93" s="105"/>
      <c r="AU93" s="105"/>
      <c r="AV93" s="110"/>
      <c r="AW93" s="93"/>
      <c r="AX93" s="93"/>
      <c r="AY93" s="95"/>
      <c r="AZ93" s="95" t="s">
        <v>247</v>
      </c>
    </row>
    <row r="94" spans="43:52" x14ac:dyDescent="0.25">
      <c r="AQ94" s="114"/>
      <c r="AR94" s="114"/>
      <c r="AS94" s="114"/>
      <c r="AT94" s="105"/>
      <c r="AU94" s="105"/>
      <c r="AV94" s="110"/>
      <c r="AW94" s="93"/>
      <c r="AX94" s="93"/>
      <c r="AY94" s="95"/>
      <c r="AZ94" s="95" t="s">
        <v>248</v>
      </c>
    </row>
    <row r="95" spans="43:52" x14ac:dyDescent="0.25">
      <c r="AQ95" s="114"/>
      <c r="AR95" s="114"/>
      <c r="AS95" s="114"/>
      <c r="AT95" s="105"/>
      <c r="AU95" s="105"/>
      <c r="AV95" s="110"/>
      <c r="AW95" s="93"/>
      <c r="AX95" s="93"/>
      <c r="AY95" s="95" t="s">
        <v>249</v>
      </c>
      <c r="AZ95" s="95" t="s">
        <v>250</v>
      </c>
    </row>
    <row r="96" spans="43:52" ht="51" x14ac:dyDescent="0.25">
      <c r="AQ96" s="114"/>
      <c r="AR96" s="114"/>
      <c r="AS96" s="114"/>
      <c r="AT96" s="105"/>
      <c r="AU96" s="105"/>
      <c r="AV96" s="110"/>
      <c r="AW96" s="93"/>
      <c r="AX96" s="93"/>
      <c r="AY96" s="95" t="s">
        <v>251</v>
      </c>
      <c r="AZ96" s="95" t="s">
        <v>252</v>
      </c>
    </row>
    <row r="97" spans="43:52" ht="25.5" x14ac:dyDescent="0.25">
      <c r="AQ97" s="114"/>
      <c r="AR97" s="114"/>
      <c r="AS97" s="114"/>
      <c r="AT97" s="105"/>
      <c r="AU97" s="105"/>
      <c r="AV97" s="110"/>
      <c r="AW97" s="93"/>
      <c r="AX97" s="93"/>
      <c r="AY97" s="95"/>
      <c r="AZ97" s="95" t="s">
        <v>253</v>
      </c>
    </row>
    <row r="98" spans="43:52" ht="25.5" x14ac:dyDescent="0.25">
      <c r="AQ98" s="114"/>
      <c r="AR98" s="114"/>
      <c r="AS98" s="114"/>
      <c r="AT98" s="105"/>
      <c r="AU98" s="105"/>
      <c r="AV98" s="110"/>
      <c r="AW98" s="93"/>
      <c r="AX98" s="93"/>
      <c r="AY98" s="95"/>
      <c r="AZ98" s="95" t="s">
        <v>254</v>
      </c>
    </row>
    <row r="99" spans="43:52" ht="25.5" x14ac:dyDescent="0.25">
      <c r="AQ99" s="114"/>
      <c r="AR99" s="114"/>
      <c r="AS99" s="114"/>
      <c r="AT99" s="105"/>
      <c r="AU99" s="105"/>
      <c r="AV99" s="110"/>
      <c r="AW99" s="93"/>
      <c r="AX99" s="93"/>
      <c r="AY99" s="95" t="s">
        <v>255</v>
      </c>
      <c r="AZ99" s="95" t="s">
        <v>256</v>
      </c>
    </row>
    <row r="100" spans="43:52" x14ac:dyDescent="0.25">
      <c r="AQ100" s="114"/>
      <c r="AR100" s="114"/>
      <c r="AS100" s="114"/>
      <c r="AT100" s="105"/>
      <c r="AU100" s="105"/>
      <c r="AV100" s="110"/>
      <c r="AW100" s="93"/>
      <c r="AX100" s="93"/>
      <c r="AY100" s="95"/>
      <c r="AZ100" s="95" t="s">
        <v>257</v>
      </c>
    </row>
    <row r="101" spans="43:52" ht="25.5" x14ac:dyDescent="0.25">
      <c r="AQ101" s="114"/>
      <c r="AR101" s="114"/>
      <c r="AS101" s="114"/>
      <c r="AT101" s="105"/>
      <c r="AU101" s="105"/>
      <c r="AV101" s="110"/>
      <c r="AW101" s="93"/>
      <c r="AX101" s="93"/>
      <c r="AY101" s="95" t="s">
        <v>258</v>
      </c>
      <c r="AZ101" s="95" t="s">
        <v>259</v>
      </c>
    </row>
    <row r="102" spans="43:52" ht="25.5" x14ac:dyDescent="0.25">
      <c r="AQ102" s="114"/>
      <c r="AR102" s="114"/>
      <c r="AS102" s="114"/>
      <c r="AT102" s="105"/>
      <c r="AU102" s="105"/>
      <c r="AV102" s="110"/>
      <c r="AW102" s="93"/>
      <c r="AX102" s="93"/>
      <c r="AY102" s="95"/>
      <c r="AZ102" s="95" t="s">
        <v>260</v>
      </c>
    </row>
    <row r="103" spans="43:52" ht="25.5" x14ac:dyDescent="0.25">
      <c r="AQ103" s="114"/>
      <c r="AR103" s="114"/>
      <c r="AS103" s="114"/>
      <c r="AT103" s="105"/>
      <c r="AU103" s="105"/>
      <c r="AV103" s="110"/>
      <c r="AW103" s="93"/>
      <c r="AX103" s="93"/>
      <c r="AY103" s="95"/>
      <c r="AZ103" s="95" t="s">
        <v>261</v>
      </c>
    </row>
    <row r="104" spans="43:52" x14ac:dyDescent="0.25">
      <c r="AQ104" s="114"/>
      <c r="AR104" s="114"/>
      <c r="AS104" s="114"/>
      <c r="AT104" s="105"/>
      <c r="AU104" s="105"/>
      <c r="AV104" s="110"/>
      <c r="AW104" s="93"/>
      <c r="AX104" s="93"/>
      <c r="AY104" s="95"/>
      <c r="AZ104" s="95" t="s">
        <v>262</v>
      </c>
    </row>
    <row r="105" spans="43:52" ht="25.5" x14ac:dyDescent="0.25">
      <c r="AR105" s="70"/>
      <c r="AS105" s="70"/>
      <c r="AT105" s="70"/>
      <c r="AU105" s="105"/>
      <c r="AV105" s="110"/>
      <c r="AW105" s="93"/>
      <c r="AX105" s="93" t="s">
        <v>365</v>
      </c>
      <c r="AY105" s="95" t="s">
        <v>264</v>
      </c>
      <c r="AZ105" s="95" t="s">
        <v>265</v>
      </c>
    </row>
    <row r="106" spans="43:52" x14ac:dyDescent="0.25">
      <c r="AR106" s="70"/>
      <c r="AS106" s="70"/>
      <c r="AT106" s="70"/>
      <c r="AU106" s="105"/>
      <c r="AV106" s="110"/>
      <c r="AW106" s="93"/>
      <c r="AX106" s="93"/>
      <c r="AY106" s="95"/>
      <c r="AZ106" s="95" t="s">
        <v>266</v>
      </c>
    </row>
    <row r="107" spans="43:52" ht="38.25" x14ac:dyDescent="0.25">
      <c r="AR107" s="70"/>
      <c r="AS107" s="70"/>
      <c r="AT107" s="70"/>
      <c r="AU107" s="105"/>
      <c r="AV107" s="110"/>
      <c r="AW107" s="93"/>
      <c r="AX107" s="93"/>
      <c r="AY107" s="95" t="s">
        <v>267</v>
      </c>
      <c r="AZ107" s="95" t="s">
        <v>268</v>
      </c>
    </row>
    <row r="108" spans="43:52" x14ac:dyDescent="0.25">
      <c r="AR108" s="70"/>
      <c r="AS108" s="70"/>
      <c r="AT108" s="70"/>
      <c r="AU108" s="105"/>
      <c r="AV108" s="110"/>
      <c r="AW108" s="93"/>
      <c r="AX108" s="93"/>
      <c r="AY108" s="95"/>
      <c r="AZ108" s="95" t="s">
        <v>269</v>
      </c>
    </row>
    <row r="109" spans="43:52" x14ac:dyDescent="0.25">
      <c r="AR109" s="70"/>
      <c r="AS109" s="70"/>
      <c r="AT109" s="70"/>
      <c r="AU109" s="105"/>
      <c r="AV109" s="110"/>
      <c r="AW109" s="93"/>
      <c r="AX109" s="93"/>
      <c r="AY109" s="95"/>
      <c r="AZ109" s="95" t="s">
        <v>270</v>
      </c>
    </row>
    <row r="110" spans="43:52" x14ac:dyDescent="0.25">
      <c r="AR110" s="114"/>
      <c r="AS110" s="114"/>
      <c r="AT110" s="105"/>
      <c r="AU110" s="105"/>
      <c r="AV110" s="110"/>
      <c r="AW110" s="93"/>
      <c r="AX110" s="93"/>
      <c r="AY110" s="95"/>
      <c r="AZ110" s="95" t="s">
        <v>271</v>
      </c>
    </row>
    <row r="111" spans="43:52" x14ac:dyDescent="0.25">
      <c r="AR111" s="114"/>
      <c r="AS111" s="114"/>
      <c r="AT111" s="105"/>
      <c r="AU111" s="105"/>
      <c r="AV111" s="110"/>
      <c r="AW111" s="93"/>
      <c r="AX111" s="93"/>
      <c r="AY111" s="95" t="s">
        <v>272</v>
      </c>
      <c r="AZ111" s="95" t="s">
        <v>273</v>
      </c>
    </row>
    <row r="112" spans="43:52" x14ac:dyDescent="0.25">
      <c r="AR112" s="114"/>
      <c r="AS112" s="114"/>
      <c r="AT112" s="105"/>
      <c r="AU112" s="105"/>
      <c r="AV112" s="110"/>
      <c r="AW112" s="93"/>
      <c r="AX112" s="93"/>
      <c r="AY112" s="95"/>
      <c r="AZ112" s="95" t="s">
        <v>274</v>
      </c>
    </row>
    <row r="113" spans="44:52" x14ac:dyDescent="0.25">
      <c r="AR113" s="70"/>
      <c r="AS113" s="70"/>
      <c r="AT113" s="70"/>
      <c r="AU113" s="105"/>
      <c r="AV113" s="110"/>
      <c r="AW113" s="93"/>
      <c r="AX113" s="93" t="s">
        <v>365</v>
      </c>
      <c r="AY113" s="95" t="s">
        <v>276</v>
      </c>
      <c r="AZ113" s="95" t="s">
        <v>277</v>
      </c>
    </row>
    <row r="114" spans="44:52" x14ac:dyDescent="0.25">
      <c r="AR114" s="70"/>
      <c r="AS114" s="70"/>
      <c r="AT114" s="70"/>
      <c r="AU114" s="105"/>
      <c r="AV114" s="110"/>
      <c r="AW114" s="93"/>
      <c r="AX114" s="93"/>
      <c r="AY114" s="95" t="s">
        <v>278</v>
      </c>
      <c r="AZ114" s="95" t="s">
        <v>279</v>
      </c>
    </row>
    <row r="115" spans="44:52" x14ac:dyDescent="0.25">
      <c r="AR115" s="70"/>
      <c r="AS115" s="70"/>
      <c r="AT115" s="70"/>
      <c r="AU115" s="105"/>
      <c r="AV115" s="110"/>
      <c r="AW115" s="93"/>
      <c r="AX115" s="93"/>
      <c r="AY115" s="95"/>
      <c r="AZ115" s="95" t="s">
        <v>280</v>
      </c>
    </row>
    <row r="116" spans="44:52" x14ac:dyDescent="0.25">
      <c r="AR116" s="70"/>
      <c r="AS116" s="70"/>
      <c r="AT116" s="70"/>
      <c r="AU116" s="105"/>
      <c r="AV116" s="110"/>
      <c r="AW116" s="93"/>
      <c r="AX116" s="93"/>
      <c r="AY116" s="95"/>
      <c r="AZ116" s="95" t="s">
        <v>281</v>
      </c>
    </row>
    <row r="117" spans="44:52" x14ac:dyDescent="0.25">
      <c r="AR117" s="114"/>
      <c r="AS117" s="114"/>
      <c r="AT117" s="105"/>
      <c r="AU117" s="105"/>
      <c r="AV117" s="110"/>
      <c r="AW117" s="93"/>
      <c r="AX117" s="93"/>
      <c r="AY117" s="95" t="s">
        <v>282</v>
      </c>
      <c r="AZ117" s="95" t="s">
        <v>283</v>
      </c>
    </row>
    <row r="118" spans="44:52" x14ac:dyDescent="0.25">
      <c r="AR118" s="70"/>
      <c r="AS118" s="70"/>
      <c r="AT118" s="70"/>
      <c r="AU118" s="105"/>
      <c r="AV118" s="110"/>
      <c r="AW118" s="93"/>
      <c r="AX118" s="93" t="s">
        <v>365</v>
      </c>
      <c r="AY118" s="95" t="s">
        <v>284</v>
      </c>
      <c r="AZ118" s="95" t="s">
        <v>285</v>
      </c>
    </row>
    <row r="119" spans="44:52" x14ac:dyDescent="0.25">
      <c r="AR119" s="70"/>
      <c r="AS119" s="70"/>
      <c r="AT119" s="70"/>
      <c r="AU119" s="105"/>
      <c r="AV119" s="110"/>
      <c r="AW119" s="93"/>
      <c r="AX119" s="93"/>
      <c r="AY119" s="95"/>
      <c r="AZ119" s="95" t="s">
        <v>286</v>
      </c>
    </row>
    <row r="120" spans="44:52" x14ac:dyDescent="0.25">
      <c r="AR120" s="70"/>
      <c r="AS120" s="70"/>
      <c r="AT120" s="70"/>
      <c r="AU120" s="105"/>
      <c r="AV120" s="110"/>
      <c r="AW120" s="93"/>
      <c r="AX120" s="93"/>
      <c r="AY120" s="95" t="s">
        <v>287</v>
      </c>
      <c r="AZ120" s="95" t="s">
        <v>288</v>
      </c>
    </row>
    <row r="121" spans="44:52" x14ac:dyDescent="0.25">
      <c r="AR121" s="114"/>
      <c r="AS121" s="114"/>
      <c r="AT121" s="105"/>
      <c r="AU121" s="105"/>
      <c r="AV121" s="110"/>
      <c r="AW121" s="93"/>
      <c r="AX121" s="93"/>
      <c r="AY121" s="95"/>
      <c r="AZ121" s="95" t="s">
        <v>289</v>
      </c>
    </row>
    <row r="122" spans="44:52" x14ac:dyDescent="0.25">
      <c r="AR122" s="114"/>
      <c r="AS122" s="114"/>
      <c r="AT122" s="105"/>
      <c r="AU122" s="105"/>
      <c r="AV122" s="110"/>
      <c r="AW122" s="93"/>
      <c r="AX122" s="93"/>
      <c r="AY122" s="95" t="s">
        <v>290</v>
      </c>
      <c r="AZ122" s="95" t="s">
        <v>291</v>
      </c>
    </row>
    <row r="123" spans="44:52" x14ac:dyDescent="0.25">
      <c r="AR123" s="114"/>
      <c r="AS123" s="114"/>
      <c r="AT123" s="105"/>
      <c r="AU123" s="105"/>
      <c r="AV123" s="110"/>
      <c r="AW123" s="93"/>
      <c r="AX123" s="93"/>
      <c r="AY123" s="95"/>
      <c r="AZ123" s="95" t="s">
        <v>292</v>
      </c>
    </row>
    <row r="124" spans="44:52" x14ac:dyDescent="0.25">
      <c r="AR124" s="114"/>
      <c r="AS124" s="114"/>
      <c r="AT124" s="105"/>
      <c r="AU124" s="105"/>
      <c r="AV124" s="110"/>
      <c r="AW124" s="93"/>
      <c r="AX124" s="93"/>
      <c r="AY124" s="95" t="s">
        <v>293</v>
      </c>
      <c r="AZ124" s="95" t="s">
        <v>294</v>
      </c>
    </row>
    <row r="125" spans="44:52" x14ac:dyDescent="0.25">
      <c r="AR125" s="70"/>
      <c r="AS125" s="70"/>
      <c r="AT125" s="70"/>
      <c r="AU125" s="105"/>
      <c r="AV125" s="110"/>
      <c r="AW125" s="93"/>
      <c r="AX125" s="93" t="s">
        <v>365</v>
      </c>
      <c r="AY125" s="95" t="s">
        <v>297</v>
      </c>
      <c r="AZ125" s="95" t="s">
        <v>298</v>
      </c>
    </row>
    <row r="126" spans="44:52" x14ac:dyDescent="0.25">
      <c r="AR126" s="70"/>
      <c r="AS126" s="70"/>
      <c r="AT126" s="70"/>
      <c r="AU126" s="105"/>
      <c r="AV126" s="110"/>
      <c r="AW126" s="93"/>
      <c r="AX126" s="93"/>
      <c r="AY126" s="95"/>
      <c r="AZ126" s="95" t="s">
        <v>299</v>
      </c>
    </row>
    <row r="127" spans="44:52" x14ac:dyDescent="0.25">
      <c r="AR127" s="114"/>
      <c r="AS127" s="114"/>
      <c r="AT127" s="105"/>
      <c r="AU127" s="105"/>
      <c r="AV127" s="110"/>
      <c r="AW127" s="93"/>
      <c r="AX127" s="93"/>
      <c r="AY127" s="95"/>
      <c r="AZ127" s="95" t="s">
        <v>300</v>
      </c>
    </row>
    <row r="128" spans="44:52" x14ac:dyDescent="0.25">
      <c r="AR128" s="114"/>
      <c r="AS128" s="114"/>
      <c r="AT128" s="105"/>
      <c r="AU128" s="105"/>
      <c r="AV128" s="110"/>
      <c r="AW128" s="93"/>
      <c r="AX128" s="93"/>
      <c r="AY128" s="95"/>
      <c r="AZ128" s="95" t="s">
        <v>301</v>
      </c>
    </row>
    <row r="129" spans="44:52" x14ac:dyDescent="0.25">
      <c r="AR129" s="114"/>
      <c r="AS129" s="114"/>
      <c r="AT129" s="105"/>
      <c r="AU129" s="105"/>
      <c r="AV129" s="110"/>
      <c r="AW129" s="93"/>
      <c r="AX129" s="93"/>
      <c r="AY129" s="95"/>
      <c r="AZ129" s="95" t="s">
        <v>302</v>
      </c>
    </row>
    <row r="130" spans="44:52" ht="25.5" x14ac:dyDescent="0.25">
      <c r="AR130" s="114"/>
      <c r="AS130" s="114"/>
      <c r="AT130" s="105"/>
      <c r="AU130" s="105"/>
      <c r="AV130" s="110"/>
      <c r="AW130" s="93"/>
      <c r="AX130" s="93"/>
      <c r="AY130" s="95" t="s">
        <v>303</v>
      </c>
      <c r="AZ130" s="95" t="s">
        <v>304</v>
      </c>
    </row>
    <row r="131" spans="44:52" x14ac:dyDescent="0.25">
      <c r="AR131" s="114"/>
      <c r="AS131" s="114"/>
      <c r="AT131" s="105"/>
      <c r="AU131" s="105"/>
      <c r="AV131" s="110"/>
      <c r="AW131" s="93"/>
      <c r="AX131" s="93"/>
      <c r="AY131" s="95"/>
      <c r="AZ131" s="95" t="s">
        <v>305</v>
      </c>
    </row>
    <row r="132" spans="44:52" x14ac:dyDescent="0.25">
      <c r="AR132" s="114"/>
      <c r="AS132" s="114"/>
      <c r="AT132" s="105"/>
      <c r="AU132" s="105"/>
      <c r="AV132" s="110"/>
      <c r="AW132" s="93"/>
      <c r="AX132" s="93"/>
      <c r="AY132" s="95"/>
      <c r="AZ132" s="95" t="s">
        <v>306</v>
      </c>
    </row>
    <row r="133" spans="44:52" x14ac:dyDescent="0.25">
      <c r="AR133" s="114"/>
      <c r="AS133" s="114"/>
      <c r="AT133" s="105"/>
      <c r="AU133" s="105"/>
      <c r="AV133" s="110"/>
      <c r="AW133" s="93"/>
      <c r="AX133" s="93"/>
      <c r="AY133" s="95"/>
      <c r="AZ133" s="95" t="s">
        <v>307</v>
      </c>
    </row>
    <row r="134" spans="44:52" x14ac:dyDescent="0.25">
      <c r="AR134" s="114"/>
      <c r="AS134" s="114"/>
      <c r="AT134" s="105"/>
      <c r="AU134" s="105"/>
      <c r="AV134" s="110"/>
      <c r="AW134" s="93"/>
      <c r="AX134" s="93"/>
      <c r="AY134" s="95"/>
      <c r="AZ134" s="95" t="s">
        <v>308</v>
      </c>
    </row>
    <row r="135" spans="44:52" x14ac:dyDescent="0.25">
      <c r="AR135" s="70"/>
      <c r="AS135" s="70"/>
      <c r="AT135" s="70"/>
      <c r="AU135" s="115"/>
      <c r="AV135" s="110"/>
      <c r="AW135" s="93"/>
      <c r="AX135" s="93" t="s">
        <v>379</v>
      </c>
      <c r="AY135" s="94" t="s">
        <v>380</v>
      </c>
      <c r="AZ135" s="94"/>
    </row>
  </sheetData>
  <sheetProtection password="F499" sheet="1" objects="1" scenarios="1"/>
  <dataConsolidate>
    <dataRefs count="1">
      <dataRef ref="Y8:AL8" sheet="TABULASI"/>
    </dataRefs>
  </dataConsolidate>
  <mergeCells count="26">
    <mergeCell ref="Y6:Y7"/>
    <mergeCell ref="Z6:Z7"/>
    <mergeCell ref="AA6:AA7"/>
    <mergeCell ref="E6:E7"/>
    <mergeCell ref="D6:D7"/>
    <mergeCell ref="R6:R7"/>
    <mergeCell ref="W6:W7"/>
    <mergeCell ref="V6:V7"/>
    <mergeCell ref="U6:U7"/>
    <mergeCell ref="T6:T7"/>
    <mergeCell ref="S6:S7"/>
    <mergeCell ref="C6:C7"/>
    <mergeCell ref="B6:B7"/>
    <mergeCell ref="A6:A7"/>
    <mergeCell ref="F6:F7"/>
    <mergeCell ref="Q6:Q7"/>
    <mergeCell ref="P6:P7"/>
    <mergeCell ref="O6:O7"/>
    <mergeCell ref="N6:N7"/>
    <mergeCell ref="M6:M7"/>
    <mergeCell ref="L6:L7"/>
    <mergeCell ref="K6:K7"/>
    <mergeCell ref="J6:J7"/>
    <mergeCell ref="I6:I7"/>
    <mergeCell ref="H6:H7"/>
    <mergeCell ref="G6:G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72"/>
  <sheetViews>
    <sheetView tabSelected="1" zoomScale="85" zoomScaleNormal="85" workbookViewId="0">
      <pane ySplit="9" topLeftCell="A38" activePane="bottomLeft" state="frozen"/>
      <selection activeCell="N9" sqref="N9"/>
      <selection pane="bottomLeft" activeCell="D22" sqref="D22:H22"/>
    </sheetView>
  </sheetViews>
  <sheetFormatPr defaultRowHeight="15" x14ac:dyDescent="0.25"/>
  <cols>
    <col min="1" max="1" width="4.5703125" style="88" customWidth="1"/>
    <col min="2" max="2" width="5.28515625" style="88" bestFit="1" customWidth="1"/>
    <col min="3" max="3" width="8.28515625" style="88" bestFit="1" customWidth="1"/>
    <col min="4" max="4" width="1.5703125" style="88" bestFit="1" customWidth="1"/>
    <col min="5" max="5" width="8.85546875" style="88" customWidth="1"/>
    <col min="6" max="7" width="13.7109375" style="88" customWidth="1"/>
    <col min="8" max="8" width="10.85546875" style="88" customWidth="1"/>
    <col min="9" max="9" width="5" style="88" bestFit="1" customWidth="1"/>
    <col min="10" max="10" width="4.28515625" style="126" customWidth="1"/>
    <col min="11" max="11" width="17.85546875" style="88" bestFit="1" customWidth="1"/>
    <col min="12" max="12" width="14" style="88" bestFit="1" customWidth="1"/>
    <col min="13" max="16384" width="9.140625" style="49"/>
  </cols>
  <sheetData>
    <row r="1" spans="1:17" x14ac:dyDescent="0.25">
      <c r="A1" s="146" t="s">
        <v>329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47"/>
    </row>
    <row r="2" spans="1:17" ht="15.75" thickBot="1" x14ac:dyDescent="0.3">
      <c r="A2" s="14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49"/>
    </row>
    <row r="3" spans="1:17" ht="14.25" customHeight="1" thickBo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7" ht="15.75" thickBot="1" x14ac:dyDescent="0.3">
      <c r="A4" s="166" t="s">
        <v>331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1:17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7" ht="15.75" thickBot="1" x14ac:dyDescent="0.3">
      <c r="A6" s="49"/>
      <c r="B6" s="164" t="s">
        <v>126</v>
      </c>
      <c r="C6" s="165"/>
      <c r="D6" s="55" t="s">
        <v>330</v>
      </c>
      <c r="E6" s="59">
        <v>2</v>
      </c>
      <c r="F6" s="56"/>
      <c r="G6" s="57"/>
      <c r="H6" s="49"/>
      <c r="I6" s="49"/>
      <c r="J6" s="50"/>
      <c r="K6" s="52"/>
      <c r="L6" s="49"/>
    </row>
    <row r="7" spans="1:17" ht="15.75" thickBot="1" x14ac:dyDescent="0.3">
      <c r="A7" s="49"/>
      <c r="B7" s="164" t="s">
        <v>125</v>
      </c>
      <c r="C7" s="165"/>
      <c r="D7" s="55" t="s">
        <v>330</v>
      </c>
      <c r="E7" s="169" t="str">
        <f>IF(E6="","",IF(VLOOKUP(E6,'INPUT DATA'!B10:C59,2)="","-",VLOOKUP(E6,'INPUT DATA'!B10:C59,2)))</f>
        <v>Budi Utomo</v>
      </c>
      <c r="F7" s="170"/>
      <c r="G7" s="171"/>
      <c r="H7" s="49"/>
      <c r="I7" s="49"/>
      <c r="J7" s="50"/>
      <c r="K7" s="52"/>
      <c r="L7" s="49"/>
    </row>
    <row r="8" spans="1:17" ht="15" customHeight="1" thickBot="1" x14ac:dyDescent="0.3">
      <c r="A8" s="49"/>
      <c r="B8" s="164" t="s">
        <v>124</v>
      </c>
      <c r="C8" s="165"/>
      <c r="D8" s="55" t="s">
        <v>330</v>
      </c>
      <c r="E8" s="60" t="str">
        <f>IF(E6="","",IF(VLOOKUP(E6,'INPUT DATA'!B10:D59,3)="","-",VLOOKUP(E6,'INPUT DATA'!B10:D59,3)))</f>
        <v>P</v>
      </c>
      <c r="F8" s="56"/>
      <c r="G8" s="58"/>
      <c r="H8" s="49"/>
      <c r="I8" s="49"/>
      <c r="J8" s="50"/>
      <c r="K8" s="52"/>
      <c r="L8" s="49"/>
    </row>
    <row r="9" spans="1:17" ht="1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50"/>
      <c r="K9" s="49"/>
      <c r="L9" s="49"/>
    </row>
    <row r="10" spans="1:17" ht="15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50"/>
      <c r="K10" s="49"/>
      <c r="L10" s="49"/>
    </row>
    <row r="11" spans="1:17" ht="15" customHeight="1" thickBot="1" x14ac:dyDescent="0.3">
      <c r="A11" s="166" t="s">
        <v>353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7" ht="15" customHeight="1" thickBo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7" ht="15" customHeight="1" thickBot="1" x14ac:dyDescent="0.3">
      <c r="A13" s="49"/>
      <c r="B13" s="61" t="s">
        <v>126</v>
      </c>
      <c r="C13" s="61" t="s">
        <v>348</v>
      </c>
      <c r="D13" s="172" t="s">
        <v>346</v>
      </c>
      <c r="E13" s="173"/>
      <c r="F13" s="173"/>
      <c r="G13" s="173"/>
      <c r="H13" s="174"/>
      <c r="I13" s="61" t="s">
        <v>347</v>
      </c>
      <c r="J13" s="61" t="s">
        <v>349</v>
      </c>
      <c r="K13" s="61" t="s">
        <v>350</v>
      </c>
      <c r="L13" s="61" t="s">
        <v>351</v>
      </c>
      <c r="M13" s="53"/>
    </row>
    <row r="14" spans="1:17" ht="15" customHeight="1" x14ac:dyDescent="0.25">
      <c r="A14" s="49"/>
      <c r="B14" s="62">
        <v>1</v>
      </c>
      <c r="C14" s="63" t="s">
        <v>110</v>
      </c>
      <c r="D14" s="177" t="s">
        <v>332</v>
      </c>
      <c r="E14" s="177"/>
      <c r="F14" s="177"/>
      <c r="G14" s="177"/>
      <c r="H14" s="177"/>
      <c r="I14" s="64">
        <f>HLOOKUP(C14,'INPUT DATA'!EB9:EO59,E6+1)</f>
        <v>1</v>
      </c>
      <c r="J14" s="65">
        <v>9</v>
      </c>
      <c r="K14" s="66">
        <f>I14/J14*100</f>
        <v>11.111111111111111</v>
      </c>
      <c r="L14" s="67" t="str">
        <f>IF(K14&lt;=20,"E",IF(K14&lt;=40,"D",IF(K14&lt;=40,"D",IF(K14&lt;=60,"C",IF(K14&lt;=80,"B",IF(K14&lt;=100,"A",""))))))</f>
        <v>E</v>
      </c>
      <c r="N14" s="70"/>
      <c r="O14" s="50"/>
      <c r="P14" s="50"/>
      <c r="Q14" s="50"/>
    </row>
    <row r="15" spans="1:17" ht="15" customHeight="1" x14ac:dyDescent="0.25">
      <c r="A15" s="49"/>
      <c r="B15" s="43">
        <v>2</v>
      </c>
      <c r="C15" s="37" t="s">
        <v>111</v>
      </c>
      <c r="D15" s="175" t="s">
        <v>333</v>
      </c>
      <c r="E15" s="175"/>
      <c r="F15" s="175"/>
      <c r="G15" s="175"/>
      <c r="H15" s="175"/>
      <c r="I15" s="36">
        <f>HLOOKUP(C15,'INPUT DATA'!EB9:EO59,E6+1)</f>
        <v>2</v>
      </c>
      <c r="J15" s="38">
        <v>8</v>
      </c>
      <c r="K15" s="39">
        <f t="shared" ref="K15:K27" si="0">I15/J15*100</f>
        <v>25</v>
      </c>
      <c r="L15" s="68" t="str">
        <f>IF(K15&lt;=20,"E",IF(K15&lt;=40,"D",IF(K15&lt;=40,"D",IF(K15&lt;=60,"C",IF(K15&lt;=80,"B",IF(K15&lt;=100,"A",""))))))</f>
        <v>D</v>
      </c>
      <c r="N15" s="50"/>
      <c r="O15" s="50"/>
      <c r="P15" s="50"/>
      <c r="Q15" s="50"/>
    </row>
    <row r="16" spans="1:17" ht="15" customHeight="1" x14ac:dyDescent="0.25">
      <c r="A16" s="49"/>
      <c r="B16" s="43">
        <v>3</v>
      </c>
      <c r="C16" s="37" t="s">
        <v>112</v>
      </c>
      <c r="D16" s="176" t="s">
        <v>345</v>
      </c>
      <c r="E16" s="176"/>
      <c r="F16" s="176"/>
      <c r="G16" s="176"/>
      <c r="H16" s="176"/>
      <c r="I16" s="36">
        <f>HLOOKUP(C16,'INPUT DATA'!EB9:EO59,E6+1)</f>
        <v>5</v>
      </c>
      <c r="J16" s="38">
        <v>9</v>
      </c>
      <c r="K16" s="39">
        <f t="shared" si="0"/>
        <v>55.555555555555557</v>
      </c>
      <c r="L16" s="68" t="str">
        <f t="shared" ref="L16:L27" si="1">IF(K16&lt;=20,"E",IF(K16&lt;=40,"D",IF(K16&lt;=40,"D",IF(K16&lt;=60,"C",IF(K16&lt;=80,"B",IF(K16&lt;=100,"A",""))))))</f>
        <v>C</v>
      </c>
      <c r="N16" s="50"/>
      <c r="O16" s="50"/>
      <c r="P16" s="50"/>
      <c r="Q16" s="50"/>
    </row>
    <row r="17" spans="1:17" ht="15" customHeight="1" x14ac:dyDescent="0.25">
      <c r="A17" s="49"/>
      <c r="B17" s="43">
        <v>4</v>
      </c>
      <c r="C17" s="37" t="s">
        <v>113</v>
      </c>
      <c r="D17" s="176" t="s">
        <v>334</v>
      </c>
      <c r="E17" s="176"/>
      <c r="F17" s="176"/>
      <c r="G17" s="176"/>
      <c r="H17" s="176"/>
      <c r="I17" s="36">
        <f>HLOOKUP(C17,'INPUT DATA'!EB9:EO59,E6+1)</f>
        <v>6</v>
      </c>
      <c r="J17" s="40">
        <v>6</v>
      </c>
      <c r="K17" s="39">
        <f t="shared" si="0"/>
        <v>100</v>
      </c>
      <c r="L17" s="68" t="str">
        <f t="shared" si="1"/>
        <v>A</v>
      </c>
      <c r="N17" s="50"/>
      <c r="O17" s="50"/>
      <c r="P17" s="50"/>
      <c r="Q17" s="50"/>
    </row>
    <row r="18" spans="1:17" ht="15" customHeight="1" x14ac:dyDescent="0.25">
      <c r="A18" s="49"/>
      <c r="B18" s="43">
        <v>5</v>
      </c>
      <c r="C18" s="37" t="s">
        <v>114</v>
      </c>
      <c r="D18" s="176" t="s">
        <v>335</v>
      </c>
      <c r="E18" s="176"/>
      <c r="F18" s="176"/>
      <c r="G18" s="176"/>
      <c r="H18" s="176"/>
      <c r="I18" s="36">
        <f>HLOOKUP(C18,'INPUT DATA'!EB9:EO59,E6+1)</f>
        <v>2</v>
      </c>
      <c r="J18" s="40">
        <v>8</v>
      </c>
      <c r="K18" s="39">
        <f t="shared" si="0"/>
        <v>25</v>
      </c>
      <c r="L18" s="68" t="str">
        <f t="shared" si="1"/>
        <v>D</v>
      </c>
      <c r="N18" s="50"/>
      <c r="O18" s="50"/>
      <c r="P18" s="50"/>
      <c r="Q18" s="50"/>
    </row>
    <row r="19" spans="1:17" ht="15" customHeight="1" x14ac:dyDescent="0.25">
      <c r="A19" s="49"/>
      <c r="B19" s="43">
        <v>6</v>
      </c>
      <c r="C19" s="37" t="s">
        <v>115</v>
      </c>
      <c r="D19" s="176" t="s">
        <v>336</v>
      </c>
      <c r="E19" s="176"/>
      <c r="F19" s="176"/>
      <c r="G19" s="176"/>
      <c r="H19" s="176"/>
      <c r="I19" s="36">
        <f>HLOOKUP(C19,'INPUT DATA'!EB9:EO59,E6+1)</f>
        <v>3</v>
      </c>
      <c r="J19" s="40">
        <v>9</v>
      </c>
      <c r="K19" s="39">
        <f t="shared" si="0"/>
        <v>33.333333333333329</v>
      </c>
      <c r="L19" s="68" t="str">
        <f t="shared" si="1"/>
        <v>D</v>
      </c>
    </row>
    <row r="20" spans="1:17" ht="15" customHeight="1" x14ac:dyDescent="0.25">
      <c r="A20" s="49"/>
      <c r="B20" s="43">
        <v>7</v>
      </c>
      <c r="C20" s="37" t="s">
        <v>116</v>
      </c>
      <c r="D20" s="176" t="s">
        <v>337</v>
      </c>
      <c r="E20" s="176"/>
      <c r="F20" s="176"/>
      <c r="G20" s="176"/>
      <c r="H20" s="176"/>
      <c r="I20" s="36">
        <f>HLOOKUP(C20,'INPUT DATA'!EB9:EO59,E6+1)</f>
        <v>4</v>
      </c>
      <c r="J20" s="40">
        <v>6</v>
      </c>
      <c r="K20" s="39">
        <f t="shared" si="0"/>
        <v>66.666666666666657</v>
      </c>
      <c r="L20" s="68" t="str">
        <f t="shared" si="1"/>
        <v>B</v>
      </c>
    </row>
    <row r="21" spans="1:17" ht="15" customHeight="1" x14ac:dyDescent="0.25">
      <c r="A21" s="49"/>
      <c r="B21" s="43">
        <v>8</v>
      </c>
      <c r="C21" s="37" t="s">
        <v>117</v>
      </c>
      <c r="D21" s="175" t="s">
        <v>338</v>
      </c>
      <c r="E21" s="175"/>
      <c r="F21" s="175"/>
      <c r="G21" s="175"/>
      <c r="H21" s="175"/>
      <c r="I21" s="36">
        <f>HLOOKUP(C21,'INPUT DATA'!EB9:EO59,E6+1)</f>
        <v>4</v>
      </c>
      <c r="J21" s="41">
        <v>7</v>
      </c>
      <c r="K21" s="39">
        <f t="shared" si="0"/>
        <v>57.142857142857139</v>
      </c>
      <c r="L21" s="68" t="str">
        <f t="shared" si="1"/>
        <v>C</v>
      </c>
    </row>
    <row r="22" spans="1:17" ht="15" customHeight="1" x14ac:dyDescent="0.25">
      <c r="A22" s="49"/>
      <c r="B22" s="43">
        <v>9</v>
      </c>
      <c r="C22" s="37" t="s">
        <v>118</v>
      </c>
      <c r="D22" s="175" t="s">
        <v>339</v>
      </c>
      <c r="E22" s="175"/>
      <c r="F22" s="175"/>
      <c r="G22" s="175"/>
      <c r="H22" s="175"/>
      <c r="I22" s="36">
        <f>HLOOKUP(C22,'INPUT DATA'!EB9:EO59,E6+1)</f>
        <v>3</v>
      </c>
      <c r="J22" s="41">
        <v>10</v>
      </c>
      <c r="K22" s="39">
        <f t="shared" si="0"/>
        <v>30</v>
      </c>
      <c r="L22" s="68" t="str">
        <f t="shared" si="1"/>
        <v>D</v>
      </c>
    </row>
    <row r="23" spans="1:17" ht="15" customHeight="1" x14ac:dyDescent="0.25">
      <c r="A23" s="49"/>
      <c r="B23" s="43">
        <v>10</v>
      </c>
      <c r="C23" s="37" t="s">
        <v>119</v>
      </c>
      <c r="D23" s="176" t="s">
        <v>340</v>
      </c>
      <c r="E23" s="176"/>
      <c r="F23" s="176"/>
      <c r="G23" s="176"/>
      <c r="H23" s="176"/>
      <c r="I23" s="36">
        <f>HLOOKUP(C23,'INPUT DATA'!EB9:EO59,E6+1)</f>
        <v>5</v>
      </c>
      <c r="J23" s="41">
        <v>9</v>
      </c>
      <c r="K23" s="39">
        <f t="shared" si="0"/>
        <v>55.555555555555557</v>
      </c>
      <c r="L23" s="68" t="str">
        <f t="shared" si="1"/>
        <v>C</v>
      </c>
    </row>
    <row r="24" spans="1:17" ht="15" customHeight="1" x14ac:dyDescent="0.25">
      <c r="A24" s="49"/>
      <c r="B24" s="43">
        <v>11</v>
      </c>
      <c r="C24" s="37" t="s">
        <v>120</v>
      </c>
      <c r="D24" s="175" t="s">
        <v>341</v>
      </c>
      <c r="E24" s="175"/>
      <c r="F24" s="175"/>
      <c r="G24" s="175"/>
      <c r="H24" s="175"/>
      <c r="I24" s="36">
        <f>HLOOKUP(C24,'INPUT DATA'!EB9:EO59,E6+1)</f>
        <v>5</v>
      </c>
      <c r="J24" s="41">
        <v>9</v>
      </c>
      <c r="K24" s="39">
        <f t="shared" si="0"/>
        <v>55.555555555555557</v>
      </c>
      <c r="L24" s="68" t="str">
        <f t="shared" si="1"/>
        <v>C</v>
      </c>
    </row>
    <row r="25" spans="1:17" ht="15" customHeight="1" x14ac:dyDescent="0.25">
      <c r="A25" s="49"/>
      <c r="B25" s="43">
        <v>12</v>
      </c>
      <c r="C25" s="37" t="s">
        <v>121</v>
      </c>
      <c r="D25" s="175" t="s">
        <v>342</v>
      </c>
      <c r="E25" s="175"/>
      <c r="F25" s="175"/>
      <c r="G25" s="175"/>
      <c r="H25" s="175"/>
      <c r="I25" s="36">
        <f>HLOOKUP(C25,'INPUT DATA'!EB9:EO59,E6+1)</f>
        <v>4</v>
      </c>
      <c r="J25" s="41">
        <v>8</v>
      </c>
      <c r="K25" s="39">
        <f t="shared" si="0"/>
        <v>50</v>
      </c>
      <c r="L25" s="68" t="str">
        <f t="shared" si="1"/>
        <v>C</v>
      </c>
    </row>
    <row r="26" spans="1:17" ht="15" customHeight="1" x14ac:dyDescent="0.25">
      <c r="A26" s="49"/>
      <c r="B26" s="43">
        <v>13</v>
      </c>
      <c r="C26" s="37" t="s">
        <v>122</v>
      </c>
      <c r="D26" s="175" t="s">
        <v>343</v>
      </c>
      <c r="E26" s="175"/>
      <c r="F26" s="175"/>
      <c r="G26" s="175"/>
      <c r="H26" s="175"/>
      <c r="I26" s="36">
        <f>HLOOKUP(C26,'INPUT DATA'!EB9:EO59,E6+1)</f>
        <v>6</v>
      </c>
      <c r="J26" s="42">
        <v>7</v>
      </c>
      <c r="K26" s="39">
        <f t="shared" si="0"/>
        <v>85.714285714285708</v>
      </c>
      <c r="L26" s="68" t="str">
        <f t="shared" si="1"/>
        <v>A</v>
      </c>
    </row>
    <row r="27" spans="1:17" ht="15" customHeight="1" thickBot="1" x14ac:dyDescent="0.3">
      <c r="A27" s="49"/>
      <c r="B27" s="44">
        <v>14</v>
      </c>
      <c r="C27" s="45" t="s">
        <v>123</v>
      </c>
      <c r="D27" s="183" t="s">
        <v>344</v>
      </c>
      <c r="E27" s="183"/>
      <c r="F27" s="183"/>
      <c r="G27" s="183"/>
      <c r="H27" s="183"/>
      <c r="I27" s="46">
        <f>HLOOKUP(C27,'INPUT DATA'!EB9:EO59,E6+1)</f>
        <v>0</v>
      </c>
      <c r="J27" s="47">
        <v>5</v>
      </c>
      <c r="K27" s="48">
        <f t="shared" si="0"/>
        <v>0</v>
      </c>
      <c r="L27" s="69" t="str">
        <f t="shared" si="1"/>
        <v>E</v>
      </c>
    </row>
    <row r="28" spans="1:17" ht="15.75" thickBo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51"/>
      <c r="K28" s="52"/>
      <c r="L28" s="49"/>
    </row>
    <row r="29" spans="1:17" ht="15.75" thickBot="1" x14ac:dyDescent="0.3">
      <c r="A29" s="184" t="s">
        <v>354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6"/>
    </row>
    <row r="30" spans="1:17" ht="15.75" thickBot="1" x14ac:dyDescent="0.3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7" ht="15.75" thickBot="1" x14ac:dyDescent="0.3">
      <c r="A31" s="72"/>
      <c r="B31" s="87" t="s">
        <v>126</v>
      </c>
      <c r="C31" s="180" t="s">
        <v>350</v>
      </c>
      <c r="D31" s="181"/>
      <c r="E31" s="182"/>
      <c r="F31" s="180" t="s">
        <v>351</v>
      </c>
      <c r="G31" s="181"/>
      <c r="H31" s="181"/>
      <c r="I31" s="181"/>
      <c r="J31" s="181"/>
      <c r="K31" s="182"/>
      <c r="L31" s="49"/>
    </row>
    <row r="32" spans="1:17" x14ac:dyDescent="0.25">
      <c r="A32" s="72"/>
      <c r="B32" s="73">
        <v>1</v>
      </c>
      <c r="C32" s="179" t="s">
        <v>357</v>
      </c>
      <c r="D32" s="179"/>
      <c r="E32" s="179"/>
      <c r="F32" s="188" t="s">
        <v>368</v>
      </c>
      <c r="G32" s="188"/>
      <c r="H32" s="188"/>
      <c r="I32" s="188"/>
      <c r="J32" s="188"/>
      <c r="K32" s="189"/>
      <c r="L32" s="49"/>
    </row>
    <row r="33" spans="1:14" x14ac:dyDescent="0.25">
      <c r="A33" s="72"/>
      <c r="B33" s="74">
        <v>2</v>
      </c>
      <c r="C33" s="178" t="s">
        <v>356</v>
      </c>
      <c r="D33" s="178"/>
      <c r="E33" s="178"/>
      <c r="F33" s="193" t="s">
        <v>367</v>
      </c>
      <c r="G33" s="193"/>
      <c r="H33" s="193"/>
      <c r="I33" s="193"/>
      <c r="J33" s="193"/>
      <c r="K33" s="194"/>
      <c r="L33" s="49"/>
    </row>
    <row r="34" spans="1:14" x14ac:dyDescent="0.25">
      <c r="A34" s="72"/>
      <c r="B34" s="74">
        <v>3</v>
      </c>
      <c r="C34" s="178" t="s">
        <v>360</v>
      </c>
      <c r="D34" s="178"/>
      <c r="E34" s="178"/>
      <c r="F34" s="193" t="s">
        <v>355</v>
      </c>
      <c r="G34" s="193"/>
      <c r="H34" s="193"/>
      <c r="I34" s="193"/>
      <c r="J34" s="193"/>
      <c r="K34" s="194"/>
      <c r="L34" s="49"/>
    </row>
    <row r="35" spans="1:14" x14ac:dyDescent="0.25">
      <c r="A35" s="72"/>
      <c r="B35" s="74">
        <v>4</v>
      </c>
      <c r="C35" s="178" t="s">
        <v>358</v>
      </c>
      <c r="D35" s="178"/>
      <c r="E35" s="178"/>
      <c r="F35" s="193" t="s">
        <v>366</v>
      </c>
      <c r="G35" s="193"/>
      <c r="H35" s="193"/>
      <c r="I35" s="193"/>
      <c r="J35" s="193"/>
      <c r="K35" s="194"/>
      <c r="L35" s="49"/>
    </row>
    <row r="36" spans="1:14" ht="15.75" thickBot="1" x14ac:dyDescent="0.3">
      <c r="A36" s="72"/>
      <c r="B36" s="75">
        <v>5</v>
      </c>
      <c r="C36" s="197" t="s">
        <v>359</v>
      </c>
      <c r="D36" s="197"/>
      <c r="E36" s="197"/>
      <c r="F36" s="201" t="s">
        <v>363</v>
      </c>
      <c r="G36" s="201"/>
      <c r="H36" s="201"/>
      <c r="I36" s="201"/>
      <c r="J36" s="201"/>
      <c r="K36" s="202"/>
      <c r="L36" s="49"/>
    </row>
    <row r="37" spans="1:14" ht="15.75" thickBot="1" x14ac:dyDescent="0.3">
      <c r="A37" s="49"/>
      <c r="B37" s="49"/>
      <c r="C37" s="49"/>
      <c r="D37" s="49"/>
      <c r="E37" s="49"/>
      <c r="F37" s="49"/>
      <c r="G37" s="49"/>
      <c r="H37" s="49"/>
      <c r="I37" s="49"/>
      <c r="J37" s="50"/>
      <c r="K37" s="49"/>
      <c r="L37" s="49"/>
    </row>
    <row r="38" spans="1:14" ht="15.75" thickBot="1" x14ac:dyDescent="0.3">
      <c r="A38" s="184" t="s">
        <v>361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6"/>
    </row>
    <row r="39" spans="1:14" ht="15.75" thickBot="1" x14ac:dyDescent="0.3">
      <c r="A39" s="49"/>
      <c r="B39" s="49"/>
      <c r="C39" s="49"/>
      <c r="D39" s="49"/>
      <c r="E39" s="49"/>
      <c r="F39" s="49"/>
      <c r="G39" s="49"/>
      <c r="H39" s="49"/>
      <c r="I39" s="49"/>
      <c r="J39" s="50"/>
      <c r="K39" s="49"/>
      <c r="L39" s="49"/>
    </row>
    <row r="40" spans="1:14" ht="15.75" thickBot="1" x14ac:dyDescent="0.3">
      <c r="A40" s="49"/>
      <c r="B40" s="61" t="s">
        <v>126</v>
      </c>
      <c r="C40" s="172" t="s">
        <v>362</v>
      </c>
      <c r="D40" s="173"/>
      <c r="E40" s="174"/>
      <c r="F40" s="154" t="s">
        <v>138</v>
      </c>
      <c r="G40" s="192"/>
      <c r="H40" s="154" t="s">
        <v>139</v>
      </c>
      <c r="I40" s="192"/>
      <c r="J40" s="192"/>
      <c r="K40" s="192"/>
      <c r="L40" s="195"/>
    </row>
    <row r="41" spans="1:14" s="120" customFormat="1" ht="126" customHeight="1" x14ac:dyDescent="0.25">
      <c r="B41" s="121">
        <v>1</v>
      </c>
      <c r="C41" s="196" t="str">
        <f>VLOOKUP(E6,TABULASI!A8:W57,18)</f>
        <v>SMA</v>
      </c>
      <c r="D41" s="196"/>
      <c r="E41" s="196"/>
      <c r="F41" s="196" t="str">
        <f>VLOOKUP(E6,TABULASI!A8:W57,19)</f>
        <v>IPS</v>
      </c>
      <c r="G41" s="196"/>
      <c r="H41" s="196" t="str">
        <f>VLOOKUP(E6,TABULASI!A8:AA57,25)</f>
        <v>IPS</v>
      </c>
      <c r="I41" s="196"/>
      <c r="J41" s="196"/>
      <c r="K41" s="196"/>
      <c r="L41" s="198"/>
    </row>
    <row r="42" spans="1:14" s="120" customFormat="1" ht="126" customHeight="1" x14ac:dyDescent="0.25">
      <c r="B42" s="122">
        <v>2</v>
      </c>
      <c r="C42" s="191" t="str">
        <f>VLOOKUP(E6,TABULASI!A8:W57,20)</f>
        <v>SMK</v>
      </c>
      <c r="D42" s="191"/>
      <c r="E42" s="191"/>
      <c r="F42" s="191" t="str">
        <f>VLOOKUP(E6,TABULASI!A8:W57,21)</f>
        <v>1. Teknik Komputer dan Informatika; 2. Teknik Telekomunikasi; 3. Teknik Broadcasting</v>
      </c>
      <c r="G42" s="191"/>
      <c r="H42" s="191" t="str">
        <f>VLOOKUP(E6,TABULASI!A8:AA57,26)</f>
        <v>1. Rekayasa Perangkat Lunak; 2. Teknik Komputer dan Jaringan; 3. Multimedia; 1. Teknik Transmisi Telekomunikasi; 2. Teknik Suitsing; 3. Teknik Jaringan Akses; 1. Teknik Produksi dan Penyiaran Program Radio dan Pertelevisian</v>
      </c>
      <c r="I42" s="191"/>
      <c r="J42" s="191"/>
      <c r="K42" s="191"/>
      <c r="L42" s="199"/>
      <c r="M42" s="123"/>
      <c r="N42" s="124"/>
    </row>
    <row r="43" spans="1:14" s="120" customFormat="1" ht="126" customHeight="1" thickBot="1" x14ac:dyDescent="0.3">
      <c r="B43" s="125">
        <v>3</v>
      </c>
      <c r="C43" s="190" t="str">
        <f>VLOOKUP(E6,TABULASI!A8:W57,22)</f>
        <v>SMK</v>
      </c>
      <c r="D43" s="190"/>
      <c r="E43" s="190"/>
      <c r="F43" s="190" t="str">
        <f>VLOOKUP(E6,TABULASI!A8:W57,23)</f>
        <v>1. Seni Rupa; 2. Desain dan Produksi Kriya</v>
      </c>
      <c r="G43" s="190"/>
      <c r="H43" s="190" t="str">
        <f>VLOOKUP(E6,TABULASI!A8:AA57,27)</f>
        <v>1. Seni Lukis; 2. Seni Patung; 3. Desain Komunikasi Visual; 4. Desain Interior; 5.  Animasi; 1. Desain dan Produksi Kriya Tekstil; 2. Desain dan Produksi Kriya Kulit; 3. Desain dan Produksi Kriya Keramik; 4. Desain dan Produksi Kriya Logam; 5. Desain dan Produksi Kriya Kayu</v>
      </c>
      <c r="I43" s="190"/>
      <c r="J43" s="190"/>
      <c r="K43" s="190"/>
      <c r="L43" s="200"/>
      <c r="N43" s="123"/>
    </row>
    <row r="44" spans="1:14" x14ac:dyDescent="0.25">
      <c r="A44" s="49"/>
      <c r="B44" s="49"/>
      <c r="C44" s="187"/>
      <c r="D44" s="187"/>
      <c r="E44" s="187"/>
      <c r="F44" s="49"/>
      <c r="G44" s="49"/>
      <c r="H44" s="49"/>
      <c r="I44" s="49"/>
      <c r="J44" s="50"/>
      <c r="K44" s="49"/>
      <c r="L44" s="49"/>
      <c r="N44" s="105"/>
    </row>
    <row r="45" spans="1:14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50"/>
      <c r="K45" s="49"/>
      <c r="L45" s="49"/>
      <c r="N45" s="105"/>
    </row>
    <row r="46" spans="1:14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50"/>
      <c r="K46" s="49"/>
      <c r="L46" s="49"/>
      <c r="N46" s="105"/>
    </row>
    <row r="47" spans="1:14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50"/>
      <c r="K47" s="49"/>
      <c r="L47" s="49"/>
      <c r="N47" s="105"/>
    </row>
    <row r="48" spans="1:14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50"/>
      <c r="K48" s="49"/>
      <c r="L48" s="49"/>
      <c r="N48" s="105"/>
    </row>
    <row r="49" spans="1:14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50"/>
      <c r="K49" s="49"/>
      <c r="L49" s="49"/>
      <c r="N49" s="105"/>
    </row>
    <row r="50" spans="1:14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50"/>
      <c r="K50" s="49"/>
      <c r="L50" s="49"/>
      <c r="N50" s="50"/>
    </row>
    <row r="51" spans="1:14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50"/>
      <c r="K51" s="49"/>
      <c r="L51" s="49"/>
      <c r="N51" s="50"/>
    </row>
    <row r="52" spans="1:14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50"/>
      <c r="K52" s="49"/>
      <c r="L52" s="49"/>
      <c r="N52" s="50"/>
    </row>
    <row r="53" spans="1:14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50"/>
      <c r="K53" s="49"/>
      <c r="L53" s="49"/>
      <c r="N53" s="50"/>
    </row>
    <row r="54" spans="1:14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50"/>
      <c r="K54" s="49"/>
      <c r="L54" s="49"/>
      <c r="N54" s="50"/>
    </row>
    <row r="55" spans="1:14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50"/>
      <c r="K55" s="49"/>
      <c r="L55" s="49"/>
      <c r="N55" s="50"/>
    </row>
    <row r="56" spans="1:14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50"/>
      <c r="K56" s="49"/>
      <c r="L56" s="49"/>
      <c r="N56" s="50"/>
    </row>
    <row r="57" spans="1:14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50"/>
      <c r="K57" s="49"/>
      <c r="L57" s="49"/>
      <c r="N57" s="50"/>
    </row>
    <row r="58" spans="1:14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50"/>
      <c r="K58" s="49"/>
      <c r="L58" s="49"/>
      <c r="N58" s="50"/>
    </row>
    <row r="59" spans="1:14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50"/>
      <c r="K59" s="49"/>
      <c r="L59" s="49"/>
      <c r="N59" s="50"/>
    </row>
    <row r="60" spans="1:14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50"/>
      <c r="K60" s="49"/>
      <c r="L60" s="49"/>
      <c r="N60" s="50"/>
    </row>
    <row r="61" spans="1:14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50"/>
      <c r="K61" s="49"/>
      <c r="L61" s="49"/>
      <c r="N61" s="50"/>
    </row>
    <row r="62" spans="1:14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50"/>
      <c r="K62" s="49"/>
      <c r="L62" s="49"/>
      <c r="N62" s="50"/>
    </row>
    <row r="63" spans="1:14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50"/>
      <c r="K63" s="49"/>
      <c r="L63" s="49"/>
      <c r="N63" s="50"/>
    </row>
    <row r="64" spans="1:14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50"/>
      <c r="K64" s="49"/>
      <c r="L64" s="49"/>
      <c r="N64" s="50"/>
    </row>
    <row r="65" spans="1:14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50"/>
      <c r="K65" s="49"/>
      <c r="L65" s="49"/>
      <c r="N65" s="50"/>
    </row>
    <row r="66" spans="1:14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50"/>
      <c r="K66" s="49"/>
      <c r="L66" s="49"/>
    </row>
    <row r="67" spans="1:14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50"/>
      <c r="K67" s="49"/>
      <c r="L67" s="49"/>
    </row>
    <row r="68" spans="1:14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50"/>
      <c r="K68" s="49"/>
      <c r="L68" s="49"/>
    </row>
    <row r="69" spans="1:14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50"/>
      <c r="K69" s="49"/>
      <c r="L69" s="49"/>
    </row>
    <row r="70" spans="1:14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50"/>
      <c r="K70" s="49"/>
      <c r="L70" s="49"/>
    </row>
    <row r="71" spans="1:14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50"/>
      <c r="K71" s="49"/>
      <c r="L71" s="49"/>
    </row>
    <row r="72" spans="1:14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49"/>
      <c r="L72" s="49"/>
    </row>
  </sheetData>
  <sheetProtection password="FF25" sheet="1" objects="1" scenarios="1"/>
  <protectedRanges>
    <protectedRange sqref="E6" name="Range1"/>
  </protectedRanges>
  <mergeCells count="49">
    <mergeCell ref="H41:L41"/>
    <mergeCell ref="H42:L42"/>
    <mergeCell ref="H43:L43"/>
    <mergeCell ref="F36:K36"/>
    <mergeCell ref="C41:E41"/>
    <mergeCell ref="C44:E44"/>
    <mergeCell ref="F32:K32"/>
    <mergeCell ref="A38:L38"/>
    <mergeCell ref="C40:E40"/>
    <mergeCell ref="C43:E43"/>
    <mergeCell ref="C42:E42"/>
    <mergeCell ref="F40:G40"/>
    <mergeCell ref="F35:K35"/>
    <mergeCell ref="F34:K34"/>
    <mergeCell ref="F33:K33"/>
    <mergeCell ref="H40:L40"/>
    <mergeCell ref="F41:G41"/>
    <mergeCell ref="F42:G42"/>
    <mergeCell ref="F43:G43"/>
    <mergeCell ref="C36:E36"/>
    <mergeCell ref="C35:E35"/>
    <mergeCell ref="C34:E34"/>
    <mergeCell ref="C33:E33"/>
    <mergeCell ref="C32:E32"/>
    <mergeCell ref="F31:K31"/>
    <mergeCell ref="D18:H18"/>
    <mergeCell ref="D27:H27"/>
    <mergeCell ref="D26:H26"/>
    <mergeCell ref="A29:L29"/>
    <mergeCell ref="C31:E31"/>
    <mergeCell ref="D25:H25"/>
    <mergeCell ref="D13:H13"/>
    <mergeCell ref="D24:H24"/>
    <mergeCell ref="D23:H23"/>
    <mergeCell ref="D22:H22"/>
    <mergeCell ref="D21:H21"/>
    <mergeCell ref="D20:H20"/>
    <mergeCell ref="D19:H19"/>
    <mergeCell ref="D17:H17"/>
    <mergeCell ref="D16:H16"/>
    <mergeCell ref="D15:H15"/>
    <mergeCell ref="D14:H14"/>
    <mergeCell ref="B6:C6"/>
    <mergeCell ref="A1:L2"/>
    <mergeCell ref="A11:L11"/>
    <mergeCell ref="A4:L4"/>
    <mergeCell ref="B8:C8"/>
    <mergeCell ref="E7:G7"/>
    <mergeCell ref="B7:C7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9"/>
  <sheetViews>
    <sheetView workbookViewId="0"/>
  </sheetViews>
  <sheetFormatPr defaultRowHeight="15" x14ac:dyDescent="0.25"/>
  <cols>
    <col min="1" max="1" width="46.7109375" style="2" bestFit="1" customWidth="1"/>
    <col min="3" max="3" width="39.28515625" bestFit="1" customWidth="1"/>
  </cols>
  <sheetData>
    <row r="1" spans="1:3" x14ac:dyDescent="0.25">
      <c r="A1" s="21" t="s">
        <v>322</v>
      </c>
      <c r="C1" s="21" t="s">
        <v>327</v>
      </c>
    </row>
    <row r="2" spans="1:3" x14ac:dyDescent="0.25">
      <c r="A2" s="1" t="s">
        <v>127</v>
      </c>
    </row>
    <row r="3" spans="1:3" x14ac:dyDescent="0.25">
      <c r="A3" s="1" t="s">
        <v>128</v>
      </c>
      <c r="C3" s="21" t="s">
        <v>323</v>
      </c>
    </row>
    <row r="4" spans="1:3" x14ac:dyDescent="0.25">
      <c r="A4" s="1" t="s">
        <v>129</v>
      </c>
      <c r="C4" s="22" t="s">
        <v>324</v>
      </c>
    </row>
    <row r="5" spans="1:3" x14ac:dyDescent="0.25">
      <c r="A5" s="1" t="s">
        <v>130</v>
      </c>
      <c r="C5" s="22" t="s">
        <v>325</v>
      </c>
    </row>
    <row r="6" spans="1:3" x14ac:dyDescent="0.25">
      <c r="A6" s="1" t="s">
        <v>131</v>
      </c>
      <c r="C6" s="23" t="s">
        <v>326</v>
      </c>
    </row>
    <row r="7" spans="1:3" x14ac:dyDescent="0.25">
      <c r="A7" s="1" t="s">
        <v>132</v>
      </c>
      <c r="C7" t="s">
        <v>364</v>
      </c>
    </row>
    <row r="8" spans="1:3" x14ac:dyDescent="0.25">
      <c r="A8" s="1" t="s">
        <v>133</v>
      </c>
    </row>
    <row r="9" spans="1:3" x14ac:dyDescent="0.25">
      <c r="A9" s="1" t="s">
        <v>134</v>
      </c>
    </row>
    <row r="10" spans="1:3" x14ac:dyDescent="0.25">
      <c r="A10" s="1" t="s">
        <v>135</v>
      </c>
    </row>
    <row r="11" spans="1:3" x14ac:dyDescent="0.25">
      <c r="A11" s="1" t="s">
        <v>136</v>
      </c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5" x14ac:dyDescent="0.25">
      <c r="A17" s="1"/>
    </row>
    <row r="18" spans="1:5" x14ac:dyDescent="0.25">
      <c r="A18" s="1"/>
    </row>
    <row r="19" spans="1:5" x14ac:dyDescent="0.25">
      <c r="A19" s="1"/>
    </row>
    <row r="20" spans="1:5" x14ac:dyDescent="0.25">
      <c r="A20" s="1"/>
    </row>
    <row r="21" spans="1:5" x14ac:dyDescent="0.25">
      <c r="A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ht="15.75" thickBot="1" x14ac:dyDescent="0.3"/>
    <row r="26" spans="1:5" x14ac:dyDescent="0.25">
      <c r="A26" s="177" t="s">
        <v>332</v>
      </c>
      <c r="B26" s="177"/>
      <c r="C26" s="177"/>
      <c r="D26" s="177"/>
      <c r="E26" s="177"/>
    </row>
    <row r="27" spans="1:5" x14ac:dyDescent="0.25">
      <c r="A27" s="175" t="s">
        <v>333</v>
      </c>
      <c r="B27" s="175"/>
      <c r="C27" s="175"/>
      <c r="D27" s="175"/>
      <c r="E27" s="175"/>
    </row>
    <row r="28" spans="1:5" x14ac:dyDescent="0.25">
      <c r="A28" s="176" t="s">
        <v>345</v>
      </c>
      <c r="B28" s="176"/>
      <c r="C28" s="176"/>
      <c r="D28" s="176"/>
      <c r="E28" s="176"/>
    </row>
    <row r="29" spans="1:5" x14ac:dyDescent="0.25">
      <c r="A29" s="176" t="s">
        <v>334</v>
      </c>
      <c r="B29" s="176"/>
      <c r="C29" s="176"/>
      <c r="D29" s="176"/>
      <c r="E29" s="176"/>
    </row>
    <row r="30" spans="1:5" x14ac:dyDescent="0.25">
      <c r="A30" s="176" t="s">
        <v>335</v>
      </c>
      <c r="B30" s="176"/>
      <c r="C30" s="176"/>
      <c r="D30" s="176"/>
      <c r="E30" s="176"/>
    </row>
    <row r="31" spans="1:5" x14ac:dyDescent="0.25">
      <c r="A31" s="176" t="s">
        <v>336</v>
      </c>
      <c r="B31" s="176"/>
      <c r="C31" s="176"/>
      <c r="D31" s="176"/>
      <c r="E31" s="176"/>
    </row>
    <row r="32" spans="1:5" x14ac:dyDescent="0.25">
      <c r="A32" s="176" t="s">
        <v>337</v>
      </c>
      <c r="B32" s="176"/>
      <c r="C32" s="176"/>
      <c r="D32" s="176"/>
      <c r="E32" s="176"/>
    </row>
    <row r="33" spans="1:5" x14ac:dyDescent="0.25">
      <c r="A33" s="175" t="s">
        <v>338</v>
      </c>
      <c r="B33" s="175"/>
      <c r="C33" s="175"/>
      <c r="D33" s="175"/>
      <c r="E33" s="175"/>
    </row>
    <row r="34" spans="1:5" x14ac:dyDescent="0.25">
      <c r="A34" s="175" t="s">
        <v>339</v>
      </c>
      <c r="B34" s="175"/>
      <c r="C34" s="175"/>
      <c r="D34" s="175"/>
      <c r="E34" s="175"/>
    </row>
    <row r="35" spans="1:5" x14ac:dyDescent="0.25">
      <c r="A35" s="176" t="s">
        <v>340</v>
      </c>
      <c r="B35" s="176"/>
      <c r="C35" s="176"/>
      <c r="D35" s="176"/>
      <c r="E35" s="176"/>
    </row>
    <row r="36" spans="1:5" x14ac:dyDescent="0.25">
      <c r="A36" s="175" t="s">
        <v>341</v>
      </c>
      <c r="B36" s="175"/>
      <c r="C36" s="175"/>
      <c r="D36" s="175"/>
      <c r="E36" s="175"/>
    </row>
    <row r="37" spans="1:5" x14ac:dyDescent="0.25">
      <c r="A37" s="175" t="s">
        <v>342</v>
      </c>
      <c r="B37" s="175"/>
      <c r="C37" s="175"/>
      <c r="D37" s="175"/>
      <c r="E37" s="175"/>
    </row>
    <row r="38" spans="1:5" x14ac:dyDescent="0.25">
      <c r="A38" s="175" t="s">
        <v>343</v>
      </c>
      <c r="B38" s="175"/>
      <c r="C38" s="175"/>
      <c r="D38" s="175"/>
      <c r="E38" s="175"/>
    </row>
    <row r="39" spans="1:5" ht="15.75" thickBot="1" x14ac:dyDescent="0.3">
      <c r="A39" s="183" t="s">
        <v>344</v>
      </c>
      <c r="B39" s="183"/>
      <c r="C39" s="183"/>
      <c r="D39" s="183"/>
      <c r="E39" s="183"/>
    </row>
  </sheetData>
  <mergeCells count="14">
    <mergeCell ref="A38:E38"/>
    <mergeCell ref="A39:E39"/>
    <mergeCell ref="A32:E32"/>
    <mergeCell ref="A33:E33"/>
    <mergeCell ref="A34:E34"/>
    <mergeCell ref="A35:E35"/>
    <mergeCell ref="A36:E36"/>
    <mergeCell ref="A37:E37"/>
    <mergeCell ref="A31:E31"/>
    <mergeCell ref="A26:E26"/>
    <mergeCell ref="A27:E27"/>
    <mergeCell ref="A28:E28"/>
    <mergeCell ref="A29:E29"/>
    <mergeCell ref="A30:E30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6"/>
  <sheetViews>
    <sheetView zoomScaleNormal="100" workbookViewId="0">
      <selection activeCell="C22" sqref="C22"/>
    </sheetView>
  </sheetViews>
  <sheetFormatPr defaultRowHeight="12.75" x14ac:dyDescent="0.2"/>
  <cols>
    <col min="1" max="1" width="43.85546875" style="3" bestFit="1" customWidth="1"/>
    <col min="2" max="2" width="61" style="3" bestFit="1" customWidth="1"/>
    <col min="3" max="16384" width="9.140625" style="3"/>
  </cols>
  <sheetData>
    <row r="1" spans="1:2" x14ac:dyDescent="0.2">
      <c r="A1" s="203" t="s">
        <v>137</v>
      </c>
      <c r="B1" s="203"/>
    </row>
    <row r="2" spans="1:2" ht="13.5" thickBot="1" x14ac:dyDescent="0.25"/>
    <row r="3" spans="1:2" ht="13.5" thickBot="1" x14ac:dyDescent="0.25">
      <c r="A3" s="4"/>
      <c r="B3" s="5"/>
    </row>
    <row r="4" spans="1:2" ht="13.5" thickBot="1" x14ac:dyDescent="0.25">
      <c r="A4" s="6" t="s">
        <v>138</v>
      </c>
      <c r="B4" s="6" t="s">
        <v>139</v>
      </c>
    </row>
    <row r="5" spans="1:2" ht="13.5" thickBot="1" x14ac:dyDescent="0.25">
      <c r="A5" s="7" t="s">
        <v>140</v>
      </c>
      <c r="B5" s="7" t="s">
        <v>141</v>
      </c>
    </row>
    <row r="6" spans="1:2" ht="13.5" thickBot="1" x14ac:dyDescent="0.25">
      <c r="A6" s="7"/>
      <c r="B6" s="7" t="s">
        <v>142</v>
      </c>
    </row>
    <row r="7" spans="1:2" ht="13.5" thickBot="1" x14ac:dyDescent="0.25">
      <c r="A7" s="7"/>
      <c r="B7" s="7" t="s">
        <v>143</v>
      </c>
    </row>
    <row r="8" spans="1:2" ht="13.5" thickBot="1" x14ac:dyDescent="0.25">
      <c r="A8" s="7"/>
      <c r="B8" s="7" t="s">
        <v>144</v>
      </c>
    </row>
    <row r="9" spans="1:2" ht="13.5" thickBot="1" x14ac:dyDescent="0.25">
      <c r="A9" s="7" t="s">
        <v>145</v>
      </c>
      <c r="B9" s="7" t="s">
        <v>146</v>
      </c>
    </row>
    <row r="10" spans="1:2" ht="13.5" thickBot="1" x14ac:dyDescent="0.25">
      <c r="A10" s="7" t="s">
        <v>147</v>
      </c>
      <c r="B10" s="7" t="s">
        <v>148</v>
      </c>
    </row>
    <row r="11" spans="1:2" ht="13.5" thickBot="1" x14ac:dyDescent="0.25">
      <c r="A11" s="7" t="s">
        <v>149</v>
      </c>
      <c r="B11" s="7" t="s">
        <v>150</v>
      </c>
    </row>
    <row r="12" spans="1:2" ht="13.5" thickBot="1" x14ac:dyDescent="0.25">
      <c r="A12" s="7" t="s">
        <v>151</v>
      </c>
      <c r="B12" s="7" t="s">
        <v>152</v>
      </c>
    </row>
    <row r="13" spans="1:2" ht="13.5" thickBot="1" x14ac:dyDescent="0.25">
      <c r="A13" s="7"/>
      <c r="B13" s="7" t="s">
        <v>153</v>
      </c>
    </row>
    <row r="14" spans="1:2" ht="13.5" thickBot="1" x14ac:dyDescent="0.25">
      <c r="A14" s="7"/>
      <c r="B14" s="7" t="s">
        <v>154</v>
      </c>
    </row>
    <row r="15" spans="1:2" ht="13.5" thickBot="1" x14ac:dyDescent="0.25">
      <c r="A15" s="7"/>
      <c r="B15" s="7" t="s">
        <v>155</v>
      </c>
    </row>
    <row r="16" spans="1:2" ht="13.5" thickBot="1" x14ac:dyDescent="0.25">
      <c r="A16" s="7"/>
      <c r="B16" s="7" t="s">
        <v>156</v>
      </c>
    </row>
    <row r="17" spans="1:2" ht="13.5" thickBot="1" x14ac:dyDescent="0.25">
      <c r="A17" s="7" t="s">
        <v>157</v>
      </c>
      <c r="B17" s="7" t="s">
        <v>158</v>
      </c>
    </row>
    <row r="18" spans="1:2" ht="13.5" thickBot="1" x14ac:dyDescent="0.25">
      <c r="A18" s="7"/>
      <c r="B18" s="7" t="s">
        <v>159</v>
      </c>
    </row>
    <row r="19" spans="1:2" ht="13.5" thickBot="1" x14ac:dyDescent="0.25">
      <c r="A19" s="7"/>
      <c r="B19" s="7" t="s">
        <v>160</v>
      </c>
    </row>
    <row r="20" spans="1:2" ht="13.5" thickBot="1" x14ac:dyDescent="0.25">
      <c r="A20" s="7"/>
      <c r="B20" s="7" t="s">
        <v>161</v>
      </c>
    </row>
    <row r="21" spans="1:2" ht="13.5" thickBot="1" x14ac:dyDescent="0.25">
      <c r="A21" s="7"/>
      <c r="B21" s="7" t="s">
        <v>162</v>
      </c>
    </row>
    <row r="22" spans="1:2" ht="13.5" thickBot="1" x14ac:dyDescent="0.25">
      <c r="A22" s="7"/>
      <c r="B22" s="7" t="s">
        <v>163</v>
      </c>
    </row>
    <row r="23" spans="1:2" ht="26.25" thickBot="1" x14ac:dyDescent="0.25">
      <c r="A23" s="7" t="s">
        <v>164</v>
      </c>
      <c r="B23" s="7" t="s">
        <v>165</v>
      </c>
    </row>
    <row r="24" spans="1:2" ht="13.5" thickBot="1" x14ac:dyDescent="0.25">
      <c r="A24" s="7"/>
      <c r="B24" s="7" t="s">
        <v>166</v>
      </c>
    </row>
    <row r="25" spans="1:2" ht="13.5" thickBot="1" x14ac:dyDescent="0.25">
      <c r="A25" s="7"/>
      <c r="B25" s="7" t="s">
        <v>167</v>
      </c>
    </row>
    <row r="26" spans="1:2" ht="13.5" thickBot="1" x14ac:dyDescent="0.25">
      <c r="A26" s="7"/>
      <c r="B26" s="7" t="s">
        <v>168</v>
      </c>
    </row>
    <row r="27" spans="1:2" ht="13.5" thickBot="1" x14ac:dyDescent="0.25">
      <c r="A27" s="7"/>
      <c r="B27" s="7" t="s">
        <v>169</v>
      </c>
    </row>
    <row r="28" spans="1:2" ht="13.5" thickBot="1" x14ac:dyDescent="0.25">
      <c r="A28" s="7"/>
      <c r="B28" s="7" t="s">
        <v>170</v>
      </c>
    </row>
    <row r="29" spans="1:2" ht="26.25" thickBot="1" x14ac:dyDescent="0.25">
      <c r="A29" s="7"/>
      <c r="B29" s="7" t="s">
        <v>171</v>
      </c>
    </row>
    <row r="30" spans="1:2" ht="13.5" thickBot="1" x14ac:dyDescent="0.25">
      <c r="A30" s="7" t="s">
        <v>172</v>
      </c>
      <c r="B30" s="7" t="s">
        <v>173</v>
      </c>
    </row>
    <row r="31" spans="1:2" ht="13.5" thickBot="1" x14ac:dyDescent="0.25">
      <c r="A31" s="7"/>
      <c r="B31" s="7" t="s">
        <v>174</v>
      </c>
    </row>
    <row r="32" spans="1:2" ht="13.5" thickBot="1" x14ac:dyDescent="0.25">
      <c r="A32" s="7" t="s">
        <v>175</v>
      </c>
      <c r="B32" s="7" t="s">
        <v>176</v>
      </c>
    </row>
    <row r="33" spans="1:2" ht="13.5" thickBot="1" x14ac:dyDescent="0.25">
      <c r="A33" s="7"/>
      <c r="B33" s="7" t="s">
        <v>177</v>
      </c>
    </row>
    <row r="34" spans="1:2" ht="13.5" thickBot="1" x14ac:dyDescent="0.25">
      <c r="A34" s="7"/>
      <c r="B34" s="7" t="s">
        <v>178</v>
      </c>
    </row>
    <row r="35" spans="1:2" ht="13.5" thickBot="1" x14ac:dyDescent="0.25">
      <c r="A35" s="7" t="s">
        <v>179</v>
      </c>
      <c r="B35" s="7" t="s">
        <v>180</v>
      </c>
    </row>
    <row r="36" spans="1:2" ht="13.5" thickBot="1" x14ac:dyDescent="0.25">
      <c r="A36" s="7"/>
      <c r="B36" s="7" t="s">
        <v>181</v>
      </c>
    </row>
    <row r="37" spans="1:2" ht="13.5" thickBot="1" x14ac:dyDescent="0.25">
      <c r="A37" s="7" t="s">
        <v>182</v>
      </c>
      <c r="B37" s="7" t="s">
        <v>183</v>
      </c>
    </row>
    <row r="38" spans="1:2" ht="13.5" thickBot="1" x14ac:dyDescent="0.25">
      <c r="A38" s="7"/>
      <c r="B38" s="7" t="s">
        <v>184</v>
      </c>
    </row>
    <row r="39" spans="1:2" ht="13.5" thickBot="1" x14ac:dyDescent="0.25">
      <c r="A39" s="7"/>
      <c r="B39" s="7" t="s">
        <v>185</v>
      </c>
    </row>
    <row r="40" spans="1:2" ht="13.5" thickBot="1" x14ac:dyDescent="0.25">
      <c r="A40" s="7"/>
      <c r="B40" s="7" t="s">
        <v>186</v>
      </c>
    </row>
    <row r="41" spans="1:2" ht="13.5" thickBot="1" x14ac:dyDescent="0.25">
      <c r="A41" s="7" t="s">
        <v>187</v>
      </c>
      <c r="B41" s="7" t="s">
        <v>188</v>
      </c>
    </row>
    <row r="42" spans="1:2" ht="13.5" thickBot="1" x14ac:dyDescent="0.25">
      <c r="A42" s="7"/>
      <c r="B42" s="7" t="s">
        <v>189</v>
      </c>
    </row>
    <row r="43" spans="1:2" ht="13.5" thickBot="1" x14ac:dyDescent="0.25">
      <c r="A43" s="7"/>
      <c r="B43" s="7" t="s">
        <v>190</v>
      </c>
    </row>
    <row r="44" spans="1:2" ht="13.5" thickBot="1" x14ac:dyDescent="0.25">
      <c r="A44" s="7" t="s">
        <v>191</v>
      </c>
      <c r="B44" s="7" t="s">
        <v>192</v>
      </c>
    </row>
    <row r="45" spans="1:2" ht="13.5" thickBot="1" x14ac:dyDescent="0.25">
      <c r="A45" s="7" t="s">
        <v>193</v>
      </c>
      <c r="B45" s="7" t="s">
        <v>194</v>
      </c>
    </row>
    <row r="46" spans="1:2" ht="13.5" thickBot="1" x14ac:dyDescent="0.25">
      <c r="A46" s="7"/>
      <c r="B46" s="7" t="s">
        <v>195</v>
      </c>
    </row>
    <row r="47" spans="1:2" ht="13.5" thickBot="1" x14ac:dyDescent="0.25">
      <c r="A47" s="7" t="s">
        <v>196</v>
      </c>
      <c r="B47" s="7" t="s">
        <v>197</v>
      </c>
    </row>
    <row r="48" spans="1:2" ht="13.5" thickBot="1" x14ac:dyDescent="0.25">
      <c r="A48" s="7"/>
      <c r="B48" s="7" t="s">
        <v>198</v>
      </c>
    </row>
    <row r="49" spans="1:2" ht="13.5" thickBot="1" x14ac:dyDescent="0.25">
      <c r="A49" s="7"/>
      <c r="B49" s="7" t="s">
        <v>199</v>
      </c>
    </row>
    <row r="50" spans="1:2" ht="13.5" thickBot="1" x14ac:dyDescent="0.25">
      <c r="A50" s="7"/>
      <c r="B50" s="7" t="s">
        <v>200</v>
      </c>
    </row>
    <row r="51" spans="1:2" ht="13.5" thickBot="1" x14ac:dyDescent="0.25">
      <c r="A51" s="7" t="s">
        <v>201</v>
      </c>
      <c r="B51" s="7" t="s">
        <v>202</v>
      </c>
    </row>
    <row r="52" spans="1:2" ht="13.5" thickBot="1" x14ac:dyDescent="0.25">
      <c r="A52" s="7"/>
      <c r="B52" s="7" t="s">
        <v>203</v>
      </c>
    </row>
    <row r="53" spans="1:2" ht="13.5" thickBot="1" x14ac:dyDescent="0.25">
      <c r="A53" s="7"/>
      <c r="B53" s="7" t="s">
        <v>204</v>
      </c>
    </row>
    <row r="54" spans="1:2" ht="13.5" thickBot="1" x14ac:dyDescent="0.25">
      <c r="A54" s="7"/>
      <c r="B54" s="7" t="s">
        <v>205</v>
      </c>
    </row>
    <row r="55" spans="1:2" ht="13.5" thickBot="1" x14ac:dyDescent="0.25">
      <c r="A55" s="7"/>
      <c r="B55" s="7" t="s">
        <v>206</v>
      </c>
    </row>
    <row r="56" spans="1:2" ht="13.5" thickBot="1" x14ac:dyDescent="0.25">
      <c r="A56" s="7"/>
      <c r="B56" s="7" t="s">
        <v>207</v>
      </c>
    </row>
    <row r="57" spans="1:2" ht="13.5" thickBot="1" x14ac:dyDescent="0.25">
      <c r="A57" s="7"/>
      <c r="B57" s="7" t="s">
        <v>208</v>
      </c>
    </row>
    <row r="58" spans="1:2" ht="13.5" thickBot="1" x14ac:dyDescent="0.25">
      <c r="A58" s="7"/>
      <c r="B58" s="7" t="s">
        <v>209</v>
      </c>
    </row>
    <row r="59" spans="1:2" ht="13.5" thickBot="1" x14ac:dyDescent="0.25">
      <c r="A59" s="7" t="s">
        <v>210</v>
      </c>
      <c r="B59" s="7" t="s">
        <v>211</v>
      </c>
    </row>
    <row r="60" spans="1:2" ht="13.5" thickBot="1" x14ac:dyDescent="0.25">
      <c r="A60" s="7"/>
      <c r="B60" s="7" t="s">
        <v>212</v>
      </c>
    </row>
    <row r="61" spans="1:2" ht="13.5" thickBot="1" x14ac:dyDescent="0.25">
      <c r="A61" s="7"/>
      <c r="B61" s="7" t="s">
        <v>213</v>
      </c>
    </row>
    <row r="62" spans="1:2" ht="13.5" thickBot="1" x14ac:dyDescent="0.25">
      <c r="A62" s="7"/>
      <c r="B62" s="7" t="s">
        <v>214</v>
      </c>
    </row>
    <row r="63" spans="1:2" ht="13.5" thickBot="1" x14ac:dyDescent="0.25">
      <c r="A63" s="7"/>
      <c r="B63" s="7" t="s">
        <v>215</v>
      </c>
    </row>
    <row r="64" spans="1:2" ht="13.5" thickBot="1" x14ac:dyDescent="0.25">
      <c r="A64" s="7" t="s">
        <v>216</v>
      </c>
      <c r="B64" s="7" t="s">
        <v>217</v>
      </c>
    </row>
    <row r="65" spans="1:2" ht="13.5" thickBot="1" x14ac:dyDescent="0.25">
      <c r="A65" s="7"/>
      <c r="B65" s="7" t="s">
        <v>218</v>
      </c>
    </row>
    <row r="66" spans="1:2" ht="13.5" thickBot="1" x14ac:dyDescent="0.25">
      <c r="A66" s="7"/>
      <c r="B66" s="7" t="s">
        <v>219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1"/>
  <sheetViews>
    <sheetView workbookViewId="0">
      <selection activeCell="C22" sqref="C22"/>
    </sheetView>
  </sheetViews>
  <sheetFormatPr defaultRowHeight="12.75" x14ac:dyDescent="0.2"/>
  <cols>
    <col min="1" max="1" width="34.5703125" style="3" bestFit="1" customWidth="1"/>
    <col min="2" max="2" width="48.42578125" style="3" bestFit="1" customWidth="1"/>
    <col min="3" max="16384" width="9.140625" style="3"/>
  </cols>
  <sheetData>
    <row r="1" spans="1:2" ht="30" customHeight="1" x14ac:dyDescent="0.2">
      <c r="A1" s="203" t="s">
        <v>220</v>
      </c>
      <c r="B1" s="203"/>
    </row>
    <row r="2" spans="1:2" ht="13.5" thickBot="1" x14ac:dyDescent="0.25"/>
    <row r="3" spans="1:2" ht="13.5" thickBot="1" x14ac:dyDescent="0.25">
      <c r="A3" s="4"/>
      <c r="B3" s="5"/>
    </row>
    <row r="4" spans="1:2" ht="13.5" thickBot="1" x14ac:dyDescent="0.25">
      <c r="A4" s="6" t="s">
        <v>138</v>
      </c>
      <c r="B4" s="6" t="s">
        <v>139</v>
      </c>
    </row>
    <row r="5" spans="1:2" ht="13.5" thickBot="1" x14ac:dyDescent="0.25">
      <c r="A5" s="7" t="s">
        <v>221</v>
      </c>
      <c r="B5" s="7" t="s">
        <v>222</v>
      </c>
    </row>
    <row r="6" spans="1:2" ht="13.5" thickBot="1" x14ac:dyDescent="0.25">
      <c r="A6" s="7"/>
      <c r="B6" s="7" t="s">
        <v>223</v>
      </c>
    </row>
    <row r="7" spans="1:2" ht="13.5" thickBot="1" x14ac:dyDescent="0.25">
      <c r="A7" s="7"/>
      <c r="B7" s="7" t="s">
        <v>224</v>
      </c>
    </row>
    <row r="8" spans="1:2" ht="13.5" thickBot="1" x14ac:dyDescent="0.25">
      <c r="A8" s="7" t="s">
        <v>225</v>
      </c>
      <c r="B8" s="7" t="s">
        <v>226</v>
      </c>
    </row>
    <row r="9" spans="1:2" ht="13.5" thickBot="1" x14ac:dyDescent="0.25">
      <c r="A9" s="7"/>
      <c r="B9" s="7" t="s">
        <v>227</v>
      </c>
    </row>
    <row r="10" spans="1:2" ht="13.5" thickBot="1" x14ac:dyDescent="0.25">
      <c r="A10" s="7"/>
      <c r="B10" s="7" t="s">
        <v>228</v>
      </c>
    </row>
    <row r="11" spans="1:2" ht="26.25" thickBot="1" x14ac:dyDescent="0.25">
      <c r="A11" s="7" t="s">
        <v>229</v>
      </c>
      <c r="B11" s="7" t="s">
        <v>230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0"/>
  <sheetViews>
    <sheetView workbookViewId="0">
      <selection activeCell="C22" sqref="C22"/>
    </sheetView>
  </sheetViews>
  <sheetFormatPr defaultRowHeight="12.75" x14ac:dyDescent="0.2"/>
  <cols>
    <col min="1" max="1" width="23.7109375" style="3" bestFit="1" customWidth="1"/>
    <col min="2" max="2" width="20" style="3" bestFit="1" customWidth="1"/>
    <col min="3" max="16384" width="9.140625" style="3"/>
  </cols>
  <sheetData>
    <row r="1" spans="1:2" x14ac:dyDescent="0.2">
      <c r="A1" s="203" t="s">
        <v>231</v>
      </c>
      <c r="B1" s="203"/>
    </row>
    <row r="2" spans="1:2" ht="13.5" thickBot="1" x14ac:dyDescent="0.25"/>
    <row r="3" spans="1:2" ht="13.5" thickBot="1" x14ac:dyDescent="0.25">
      <c r="A3" s="4"/>
      <c r="B3" s="5"/>
    </row>
    <row r="4" spans="1:2" s="8" customFormat="1" ht="13.5" thickBot="1" x14ac:dyDescent="0.25">
      <c r="A4" s="6" t="s">
        <v>138</v>
      </c>
      <c r="B4" s="6" t="s">
        <v>139</v>
      </c>
    </row>
    <row r="5" spans="1:2" ht="13.5" thickBot="1" x14ac:dyDescent="0.25">
      <c r="A5" s="7" t="s">
        <v>232</v>
      </c>
      <c r="B5" s="7" t="s">
        <v>233</v>
      </c>
    </row>
    <row r="6" spans="1:2" ht="13.5" thickBot="1" x14ac:dyDescent="0.25">
      <c r="A6" s="7"/>
      <c r="B6" s="7" t="s">
        <v>234</v>
      </c>
    </row>
    <row r="7" spans="1:2" ht="13.5" thickBot="1" x14ac:dyDescent="0.25">
      <c r="A7" s="7"/>
      <c r="B7" s="7" t="s">
        <v>235</v>
      </c>
    </row>
    <row r="8" spans="1:2" ht="13.5" thickBot="1" x14ac:dyDescent="0.25">
      <c r="A8" s="7"/>
      <c r="B8" s="7" t="s">
        <v>236</v>
      </c>
    </row>
    <row r="9" spans="1:2" ht="13.5" thickBot="1" x14ac:dyDescent="0.25">
      <c r="A9" s="7"/>
      <c r="B9" s="7" t="s">
        <v>237</v>
      </c>
    </row>
    <row r="10" spans="1:2" ht="13.5" thickBot="1" x14ac:dyDescent="0.25">
      <c r="A10" s="7" t="s">
        <v>238</v>
      </c>
      <c r="B10" s="7" t="s">
        <v>239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0"/>
  <sheetViews>
    <sheetView workbookViewId="0">
      <selection activeCell="C22" sqref="C22"/>
    </sheetView>
  </sheetViews>
  <sheetFormatPr defaultRowHeight="12.75" x14ac:dyDescent="0.2"/>
  <cols>
    <col min="1" max="1" width="52.5703125" style="3" bestFit="1" customWidth="1"/>
    <col min="2" max="2" width="53.28515625" style="3" bestFit="1" customWidth="1"/>
    <col min="3" max="3" width="1.7109375" style="3" customWidth="1"/>
    <col min="4" max="4" width="45" style="3" bestFit="1" customWidth="1"/>
    <col min="5" max="5" width="32.28515625" style="3" bestFit="1" customWidth="1"/>
    <col min="6" max="16384" width="9.140625" style="3"/>
  </cols>
  <sheetData>
    <row r="1" spans="1:5" x14ac:dyDescent="0.2">
      <c r="A1" s="203" t="s">
        <v>240</v>
      </c>
      <c r="B1" s="203"/>
      <c r="D1" s="203" t="s">
        <v>263</v>
      </c>
      <c r="E1" s="203"/>
    </row>
    <row r="2" spans="1:5" ht="13.5" thickBot="1" x14ac:dyDescent="0.25"/>
    <row r="3" spans="1:5" ht="13.5" thickBot="1" x14ac:dyDescent="0.25">
      <c r="A3" s="4"/>
      <c r="B3" s="5"/>
      <c r="D3" s="4"/>
      <c r="E3" s="5"/>
    </row>
    <row r="4" spans="1:5" ht="13.5" thickBot="1" x14ac:dyDescent="0.25">
      <c r="A4" s="6" t="s">
        <v>138</v>
      </c>
      <c r="B4" s="6" t="s">
        <v>139</v>
      </c>
      <c r="D4" s="9" t="s">
        <v>138</v>
      </c>
      <c r="E4" s="9" t="s">
        <v>139</v>
      </c>
    </row>
    <row r="5" spans="1:5" ht="13.5" thickBot="1" x14ac:dyDescent="0.25">
      <c r="A5" s="7" t="s">
        <v>241</v>
      </c>
      <c r="B5" s="7" t="s">
        <v>242</v>
      </c>
      <c r="D5" s="7" t="s">
        <v>264</v>
      </c>
      <c r="E5" s="7" t="s">
        <v>265</v>
      </c>
    </row>
    <row r="6" spans="1:5" ht="13.5" thickBot="1" x14ac:dyDescent="0.25">
      <c r="A6" s="7"/>
      <c r="B6" s="7" t="s">
        <v>243</v>
      </c>
      <c r="D6" s="7"/>
      <c r="E6" s="7" t="s">
        <v>266</v>
      </c>
    </row>
    <row r="7" spans="1:5" ht="13.5" thickBot="1" x14ac:dyDescent="0.25">
      <c r="A7" s="7"/>
      <c r="B7" s="7" t="s">
        <v>244</v>
      </c>
      <c r="D7" s="7" t="s">
        <v>267</v>
      </c>
      <c r="E7" s="7" t="s">
        <v>268</v>
      </c>
    </row>
    <row r="8" spans="1:5" ht="13.5" thickBot="1" x14ac:dyDescent="0.25">
      <c r="A8" s="7" t="s">
        <v>245</v>
      </c>
      <c r="B8" s="7" t="s">
        <v>246</v>
      </c>
      <c r="D8" s="7"/>
      <c r="E8" s="7" t="s">
        <v>269</v>
      </c>
    </row>
    <row r="9" spans="1:5" ht="13.5" thickBot="1" x14ac:dyDescent="0.25">
      <c r="A9" s="7"/>
      <c r="B9" s="7" t="s">
        <v>247</v>
      </c>
      <c r="D9" s="7"/>
      <c r="E9" s="7" t="s">
        <v>270</v>
      </c>
    </row>
    <row r="10" spans="1:5" ht="13.5" thickBot="1" x14ac:dyDescent="0.25">
      <c r="A10" s="7"/>
      <c r="B10" s="7" t="s">
        <v>248</v>
      </c>
      <c r="D10" s="7"/>
      <c r="E10" s="7" t="s">
        <v>271</v>
      </c>
    </row>
    <row r="11" spans="1:5" ht="13.5" thickBot="1" x14ac:dyDescent="0.25">
      <c r="A11" s="7" t="s">
        <v>249</v>
      </c>
      <c r="B11" s="7" t="s">
        <v>250</v>
      </c>
      <c r="D11" s="7" t="s">
        <v>272</v>
      </c>
      <c r="E11" s="7" t="s">
        <v>273</v>
      </c>
    </row>
    <row r="12" spans="1:5" ht="13.5" thickBot="1" x14ac:dyDescent="0.25">
      <c r="A12" s="7" t="s">
        <v>251</v>
      </c>
      <c r="B12" s="7" t="s">
        <v>252</v>
      </c>
      <c r="D12" s="7"/>
      <c r="E12" s="7" t="s">
        <v>274</v>
      </c>
    </row>
    <row r="13" spans="1:5" ht="13.5" thickBot="1" x14ac:dyDescent="0.25">
      <c r="A13" s="7"/>
      <c r="B13" s="7" t="s">
        <v>253</v>
      </c>
    </row>
    <row r="14" spans="1:5" ht="13.5" thickBot="1" x14ac:dyDescent="0.25">
      <c r="A14" s="7"/>
      <c r="B14" s="7" t="s">
        <v>254</v>
      </c>
    </row>
    <row r="15" spans="1:5" ht="13.5" thickBot="1" x14ac:dyDescent="0.25">
      <c r="A15" s="7" t="s">
        <v>255</v>
      </c>
      <c r="B15" s="7" t="s">
        <v>256</v>
      </c>
    </row>
    <row r="16" spans="1:5" ht="13.5" thickBot="1" x14ac:dyDescent="0.25">
      <c r="A16" s="7"/>
      <c r="B16" s="7" t="s">
        <v>257</v>
      </c>
    </row>
    <row r="17" spans="1:2" ht="13.5" thickBot="1" x14ac:dyDescent="0.25">
      <c r="A17" s="7" t="s">
        <v>258</v>
      </c>
      <c r="B17" s="7" t="s">
        <v>259</v>
      </c>
    </row>
    <row r="18" spans="1:2" ht="13.5" thickBot="1" x14ac:dyDescent="0.25">
      <c r="A18" s="7"/>
      <c r="B18" s="7" t="s">
        <v>260</v>
      </c>
    </row>
    <row r="19" spans="1:2" ht="13.5" thickBot="1" x14ac:dyDescent="0.25">
      <c r="A19" s="7"/>
      <c r="B19" s="7" t="s">
        <v>261</v>
      </c>
    </row>
    <row r="20" spans="1:2" ht="13.5" thickBot="1" x14ac:dyDescent="0.25">
      <c r="A20" s="7"/>
      <c r="B20" s="7" t="s">
        <v>262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PETUNJUK</vt:lpstr>
      <vt:lpstr>INPUT DATA</vt:lpstr>
      <vt:lpstr>TABULASI</vt:lpstr>
      <vt:lpstr>PROFIL INDIVIDU</vt:lpstr>
      <vt:lpstr>Sheet3</vt:lpstr>
      <vt:lpstr>Teknologi dan Rekayasa</vt:lpstr>
      <vt:lpstr>Informasi dan Komunikasi</vt:lpstr>
      <vt:lpstr>Kesehatan</vt:lpstr>
      <vt:lpstr>Agro</vt:lpstr>
      <vt:lpstr>Bispar</vt:lpstr>
      <vt:lpstr>Seni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Ihwani</dc:creator>
  <cp:lastModifiedBy>ismail - [2010]</cp:lastModifiedBy>
  <dcterms:created xsi:type="dcterms:W3CDTF">2017-04-22T01:37:06Z</dcterms:created>
  <dcterms:modified xsi:type="dcterms:W3CDTF">2018-02-01T09:00:32Z</dcterms:modified>
</cp:coreProperties>
</file>