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PS 2.0" sheetId="1" r:id="rId4"/>
    <sheet state="visible" name="BOBOT CPL" sheetId="2" r:id="rId5"/>
    <sheet state="visible" name="RUBRIK NILAI" sheetId="3" r:id="rId6"/>
  </sheets>
  <definedNames/>
  <calcPr/>
  <extLst>
    <ext uri="GoogleSheetsCustomDataVersion2">
      <go:sheetsCustomData xmlns:go="http://customooxmlschemas.google.com/" r:id="rId7" roundtripDataChecksum="yhDQ4y0tScVERpKAxBZjmDv86C+VtQh270U0Ah1RDTg="/>
    </ext>
  </extLst>
</workbook>
</file>

<file path=xl/sharedStrings.xml><?xml version="1.0" encoding="utf-8"?>
<sst xmlns="http://schemas.openxmlformats.org/spreadsheetml/2006/main" count="397" uniqueCount="269">
  <si>
    <t>RENCANA PEMBELAJARAN SEMESTER,  PROGRAM STUDI INFORMATIKA,  FAKULTAS TEKNOLOGI INDUSTRI</t>
  </si>
  <si>
    <t>Identitas Mata Kuliah</t>
  </si>
  <si>
    <t>NAMA MK</t>
  </si>
  <si>
    <t>KODE MK</t>
  </si>
  <si>
    <t>RUMPUN MATA KULIAH</t>
  </si>
  <si>
    <t>BOBOT(sks)</t>
  </si>
  <si>
    <t>SEMESTER</t>
  </si>
  <si>
    <t>Direvisi</t>
  </si>
  <si>
    <t>Aljabar Linear Matrik</t>
  </si>
  <si>
    <t>Informatika</t>
  </si>
  <si>
    <t>Teori = 2 sks</t>
  </si>
  <si>
    <t>Otoritas</t>
  </si>
  <si>
    <t>Pengembang RPS</t>
  </si>
  <si>
    <t>Ketua Kelompok Keahlian</t>
  </si>
  <si>
    <t>Ka PRODI</t>
  </si>
  <si>
    <t>Ika Arfiani, S.T., M.Cs., Guntur Maulana Zamroni, B.Sc, M.Kom., Faisal Fajri Raihani, S.Si., M.Cs.</t>
  </si>
  <si>
    <t>Dr. Ardiansyah, S.T., M.Cs.</t>
  </si>
  <si>
    <t>Dr. Murinto, S.Si., M.Kom.</t>
  </si>
  <si>
    <t>Deskripsi Mata Kuliah</t>
  </si>
  <si>
    <t>Matakuliah ini memberikan pengetahuan dasar aljabar linier, yang merupakan cabang ilmu matematika yang pada beberapa dekade terakhir menjadi landasan bagi teknik-teknik dan algoritma-algoritma penting di bidang IT sehingga mahasiswa mampu menguasai ilmu ini dan menerapkannya pada bidang IT maupun non-IT. Materi pada matakuliah ini khususnya vector selanjutnya akan dipakai pada matakulian lain seperti Data Mining dan Machine Learning. Selama satu semester mahasiswa akan mempelajari sistem persamaan linier (SPL), eliminasi Gauss dan Gauss-Jordan, operasi baris elementer (OBE), bentuk row-echelon dan reduced-row-echelon (row canonical form), SPL homogen, aritmatika matriks, transpose, invers, metode mencari invers matriks, macam-macam matriks, determinan dan sifat-sifatnya, menghitung determinan dengan ekspansi kofaktor dan reduksi baris, aturan Cramer, vektor di R2 dan R3, aritmatika vektor, norm, dot product, proyeksi, cross product, garis dan bidang di R3, ruang vektor umum (riil), subruang, bebas linier, basis, dimensi, ruang baris, ruang kolom, ruang nul, rank, nullity, ruang hasil kali dalam (inner product space), sudut dan ortogonalitas dalam ruang hasil kali dalam, basis ortogonal dan ortonormal, proses Gram-Schmidt, nilai eigen, vektor eigen dan ruang eigen, transformasi linier umum, kernel dan range, transformasi gabungan umum, invers transformasi linier, transformasi linier geometri di R2 dan R3, matriks transformasi, kontraksi, dilatasi, proyeksi, refleksi, rotasi, translasi, transformasi geometri gabungan</t>
  </si>
  <si>
    <t>Program Learning Outcomes (PLO) &amp; Course Learning Outcomes</t>
  </si>
  <si>
    <t>Program Learning Outcomes (PLO) / Capaian Pembelajaran Luaran (CPL) PRODI</t>
  </si>
  <si>
    <t>CPL-03</t>
  </si>
  <si>
    <t>Mampu menerapkan konsep teoritis bidang area Informatika terkait matematika dasar dan ilmu komputer untuk memodelkan masalah dan meningkatkan produktivitas</t>
  </si>
  <si>
    <t>CPL-04</t>
  </si>
  <si>
    <t>Mampu berpikir logis, kritis, sistematis dan inovatif, dan mampu mengambil keputusan secara tepat di bidang keahliannya</t>
  </si>
  <si>
    <t>Course Learning Outcomes (CLO)/Capaian MataKuliah (CPMK )</t>
  </si>
  <si>
    <t>PLO/CPL yang di dukung</t>
  </si>
  <si>
    <t>CPMK-01</t>
  </si>
  <si>
    <t>Mampu menyelesaikan persoalan-persoalan yang bisa dibawa ke bentuk model persamaan linear, baik persoalan dalam bidang matematika maupun persoalan keseharian</t>
  </si>
  <si>
    <t>CPL 03</t>
  </si>
  <si>
    <t>CPMK-02</t>
  </si>
  <si>
    <t>Mampu menyelesaikan persoalan-persoalan yang bisa dibawa ke bentuk model matriks, baik persoalan dalam bidang matematika maupun persoalan keseharian</t>
  </si>
  <si>
    <t>CPMK-03</t>
  </si>
  <si>
    <t>Mampu menyelesaikan persoalan-persoalan yang bisa dibawa ke bentuk model vektor, baik persoalan dalam bidang matematika maupun persoalan keseharian</t>
  </si>
  <si>
    <t>CPL 04</t>
  </si>
  <si>
    <t>CPMK-04</t>
  </si>
  <si>
    <t>Mampu menyelesaikan persoalan-persoalan yang bisa dibawa ke bentuk transformasi geometri, baik persoalan dalam bidang matematika maupun persoalan keseharian</t>
  </si>
  <si>
    <t>Tabel Penilaian</t>
  </si>
  <si>
    <t xml:space="preserve">KODE </t>
  </si>
  <si>
    <t>Bentuk Assessment</t>
  </si>
  <si>
    <t>CLO/CPMK yang dinilai</t>
  </si>
  <si>
    <t>Nama Asessment</t>
  </si>
  <si>
    <t>Bobot Asessment</t>
  </si>
  <si>
    <t>Total Bobot Per Bentuk Assement</t>
  </si>
  <si>
    <t>Jumlah dalam RPS</t>
  </si>
  <si>
    <t>Nilai pertemuan</t>
  </si>
  <si>
    <t>Ujian Tertulis</t>
  </si>
  <si>
    <t>Kuis/UK 1</t>
  </si>
  <si>
    <t>Kuis/UK 2</t>
  </si>
  <si>
    <t>UTS</t>
  </si>
  <si>
    <t>3, 4</t>
  </si>
  <si>
    <t>UAS</t>
  </si>
  <si>
    <t>Tugas</t>
  </si>
  <si>
    <t>Tugas Mandiri</t>
  </si>
  <si>
    <t>TOTAL</t>
  </si>
  <si>
    <t>Pustaka</t>
  </si>
  <si>
    <t>Utama:</t>
  </si>
  <si>
    <t>Anton, Howard, 2005, "Elementary  Linear Algebra", John Wiley and Sons Inc, USA</t>
  </si>
  <si>
    <t>J. Leon, Steven, 1998, "Aljabar Linear dan Aplikasinya", Erlangga</t>
  </si>
  <si>
    <t>Pustaka Pendukung:
 -</t>
  </si>
  <si>
    <t>Media Pembelajaran</t>
  </si>
  <si>
    <t>Software:</t>
  </si>
  <si>
    <t>Hardware :</t>
  </si>
  <si>
    <t>ppt, maple, matlab</t>
  </si>
  <si>
    <t>PC</t>
  </si>
  <si>
    <t>TeamTeaching</t>
  </si>
  <si>
    <t>Ika Arfiani, S.T., M.Cs., Fitri Indra Indikawati, Faisal Fajri R, M.Kom</t>
  </si>
  <si>
    <t>MatakuliahSyarat</t>
  </si>
  <si>
    <t>tidak ada</t>
  </si>
  <si>
    <t>MINGGU KE-</t>
  </si>
  <si>
    <t>ID CLO/ID CPMK</t>
  </si>
  <si>
    <r>
      <rPr>
        <rFont val="Arial"/>
        <b/>
        <color theme="1"/>
        <sz val="10.0"/>
      </rPr>
      <t xml:space="preserve">DESKRIPSI SUB CLO </t>
    </r>
    <r>
      <rPr>
        <rFont val="Arial"/>
        <b/>
        <color rgb="FFFF0000"/>
        <sz val="10.0"/>
      </rPr>
      <t>(ambil dari RPM kolom CPM)</t>
    </r>
  </si>
  <si>
    <t>INDIKATOR KETERCAPAIAN CLO</t>
  </si>
  <si>
    <t>KODE BENTUK ASSESMEN</t>
  </si>
  <si>
    <t xml:space="preserve">MATERI </t>
  </si>
  <si>
    <t>METODE</t>
  </si>
  <si>
    <t>LUAR JARINGAN (TATAP MUKA)</t>
  </si>
  <si>
    <t>DALAM JARINGAN  (DARING)</t>
  </si>
  <si>
    <t>CPMK 01</t>
  </si>
  <si>
    <t>Mahasiswa mengerti dan memahami permasalahan-permasalahan matematis yang ditemui dalam kehidupan sehari-hari yang penyelesaiannya dapat dikerjakan dengan persamaan linear dan matriks</t>
  </si>
  <si>
    <t>mampu menjelaskan cara menyelesaikan permasalahan  SPL dengan metode dasar  yaitu dengan Operasi Baris Elementer</t>
  </si>
  <si>
    <t xml:space="preserve">Sistem Persamaan Linear :                                                a.	Pengantar SPL
b.	Operasi Baris Elementer </t>
  </si>
  <si>
    <t>Ceramah, Diskusi</t>
  </si>
  <si>
    <t>V</t>
  </si>
  <si>
    <t xml:space="preserve">mampu menjelaskan cara menyelesaikan permasalahan  SPL dengan metode dasar  yaitu dengan  Eliminasi Gauss. </t>
  </si>
  <si>
    <t>Sistem Persamaan Linear :                                                a.        Eliminasi Gauss.</t>
  </si>
  <si>
    <t>mampu menjelaskan cara menyelesaikan permasalahan  SPL dengan metode dasar  yaitu dengan  Eliminasi Gauss Jordan. 
Mampu menjelaskan cara penyelesaian  SPL Homogen</t>
  </si>
  <si>
    <t>1, 5</t>
  </si>
  <si>
    <t xml:space="preserve">Sistem Persamaan Linear :                                                a.        Eliminasi Gauss Jordan.
b.        SPL Homogen </t>
  </si>
  <si>
    <t>Ceramah, Diskusi, Tugas</t>
  </si>
  <si>
    <t>CPMK 02</t>
  </si>
  <si>
    <t>Mahasiswa mengerti dan memahami permasalahan-permasalahan matematis yang ditemui dalam kehidupan sehari-hari yang penyelesaiannya dapat dikerjakan dengan matriks, invers, dan determinan</t>
  </si>
  <si>
    <t>mampu menjelaskan definisi, macam-macam matriks dan operasi-operasi yang dapat dilakukan pada matriks.
Mampu menjelaskan cara penjumlahan dan pengurangan matrik sampai  perkalian matrik ( mxn ) sampai kondisi dimana m &amp; n &gt; 4.</t>
  </si>
  <si>
    <t>Matriks :                                                                                     a.	Definisi, macam-macam matrik, operasi pada matriks. (untuk mxn dimana m &amp; n &gt; 4 ).
b.	Penjumlahan dan pengurangan matrik
c.	Perkalian matrik</t>
  </si>
  <si>
    <t>mampu menjelaskan definisi dan sifat dari determinan
mampu menjelaskan cara mencari determinan</t>
  </si>
  <si>
    <t xml:space="preserve">Determinan :                                                                                     a.	definisi dan sifat dari determinan
b.	berbagai metode cara mencari determinan </t>
  </si>
  <si>
    <t>mampu menjelaskan metode/cara  penentuan matriks invers dan keterkaitan matriks invers dengan penyelesaian SPL
serta mampu menjelaskan penggunaan cara-cara yang tepat untuk mencari determinan dan menyelesaikan SPL berdasarkan metode yang sudah didapat</t>
  </si>
  <si>
    <t>3, 5</t>
  </si>
  <si>
    <t xml:space="preserve">Invers :                                                                                     a.	metode mencari invers matrik
b.	menyelesaikan persamaan linear  dengan invers matriks  </t>
  </si>
  <si>
    <t>mampu menjelaskan bagaimana penerapan aplikasi determinan pada pencarian luas suatu daerah berbentuk segitiga.
mampu menjelaskan cara  menyelesaikan SPL yang melibatkan n persamaan dan n variable dengan determinan dan menggunakan ekspansi kofaktor.
mampu menjelaskan penggunaan cara-cara yang tepat untuk mencari determinan dan menyelesaikan SPL berdasarkan metode yang sudah didapat.</t>
  </si>
  <si>
    <t>Ekspansi Kofaktor :                                                                 a.	Penerapan aplikasi determinan untuk mencari luas daerah segitiga.
b.	Penyelesaikan SPL yang melibatkan  persamaan dan  variable dengan determinan dan menggunakan ekspansi kofaktor.
c.	penggunaan cara-cara yang tepat untuk mencari determinan dan menyelesaikan SPL berdasarkan metode yang sudah didapat.</t>
  </si>
  <si>
    <t>Ujian Tengah Semester</t>
  </si>
  <si>
    <t>CPMK 03</t>
  </si>
  <si>
    <t>Mahasiswa mengerti dan memahami permasalahan-permasalahan matematis yang ditemui dalam kehidupan sehari-hari yang penyelesaiannya dapat dikerjakan dengan vektor</t>
  </si>
  <si>
    <t xml:space="preserve">mampu menjelaskan cara  menyelesaikan SPL dengan aturan Cramer
mampu menjelaskan penggunaan cara-cara yang tepat untuk mencari determinan dan menyelesaikan SPL berdasarkan metode yang sudah didapat </t>
  </si>
  <si>
    <t>2, 5</t>
  </si>
  <si>
    <t>Aturan Cramer :                                                                       a.	menyelesaikan SPL dengan aturan Cramer
b.	penggunaan cara-cara yang  tepat untuk mencari determinan dan menyelesaikan SPL berdasarkan metode yang sudah didapat</t>
  </si>
  <si>
    <t>Mahasiswa mampu menjelaskan definisi vektor, perbedaan skalar dengan vektor, mampu melakukan penjumlahan dan pengurangan dua buah vektor atau lebih, mampu melakukan perkalian vektor dengan scalar, mampu melakukan perkalian dalam (dot product) antara dua vektor, mampu melakukan perkalian silang (cross product) antara dua vektor, serta mampu menghitung jarak euclidean antara dua vektor atau lebih</t>
  </si>
  <si>
    <t>Vektor :                                                                                       a.	pengertian vektor
b.	penjumlahan dan pengurangan vektor
c.	perkalian vektor dengan scalar
d.	perkalian dalam
e.	perkalian silang
f.	jarak antara 2 vektor/lebih</t>
  </si>
  <si>
    <t>Mahasiswa mampu menjelaskan definisi ruang n Euclidis, mampu melakukan operasi-operasi di dalam ruang n Euclidis meliputi penjumlahan, pengurangan, dan perkalian vector ruang n-Euclidis</t>
  </si>
  <si>
    <t>Ruang Vektor :                                                                       a.	ruang-n Euclidis dan operasinya mendeskripsikan vektor di bidang dan ruang menyangkut panjang, penjumlahan vektor, perkalian dengan scalar, (d0t product, dll)</t>
  </si>
  <si>
    <t>Mahasiswa mampu menjelaskan definisi ruang vector, mahasiswa mampu menjelaskan definisi sub ruang, mahasiswa mampu menjelaskan definisi kombinasi linier, mahasiswa mampu melakukan perhitungan kombinasi linier, mahasiswa mampu menjelaskan definisi bebas linear, mahasiswa mampu melakukan perhitungan bebas linear</t>
  </si>
  <si>
    <t>Ruang Vektor :                                                                       a.	definisi dan ciri-ciri ruang vektor, sub ruang dan kombinasi linear 
b.	pengertian bebas linear</t>
  </si>
  <si>
    <t>Mahasiswa mampu menjelaskan pengertian bergantung linear, mampu melakukan perhitungan vektor –vektor yang bergantung linear, mampu menjelaskan definisi basis, dan mampu menjelaskan dimensi suatu ruang vektor</t>
  </si>
  <si>
    <t>Ruang Vektor :                                                    a.	pengertian bergantung linear, basis dan dimensi suatu ruang vektor</t>
  </si>
  <si>
    <t>Mahasiswa mampu menjelaskan definisi eigen value dan eigen vector, mahasiswa mampu menghitung eigen value dari suatu matriks, mahasiswa mampu mencari eigen vector dari suatu matriks</t>
  </si>
  <si>
    <t>Nilai &amp; Vektor Eigen :                                              a.	cara mencari eigen value &amp; eigen vektor</t>
  </si>
  <si>
    <t>CPMK 04</t>
  </si>
  <si>
    <t>Mahasiswa mampu menjelaskan dan menghitung transformasi geometri matriks</t>
  </si>
  <si>
    <t>Mahasiswa mampu menyelesaikan persoalan-persoalan bentuk transformasi geometri</t>
  </si>
  <si>
    <t>Transformasi Matriks :                                           
a. mencari operator linear, transformai nol, Kernel, Matriks transformasi di Rn
b. proyeksi orthonormal, proyeksi orthogonal</t>
  </si>
  <si>
    <t>Ujian Akhir Semester</t>
  </si>
  <si>
    <t>Tatap Muka</t>
  </si>
  <si>
    <t>CPL</t>
  </si>
  <si>
    <t>CPMK</t>
  </si>
  <si>
    <t>Indikator</t>
  </si>
  <si>
    <t>Nama Asesmen</t>
  </si>
  <si>
    <t>Bobot %</t>
  </si>
  <si>
    <t>Total Bobot CPL (%)</t>
  </si>
  <si>
    <t>Nilai Mhs</t>
  </si>
  <si>
    <t>Nilai Mhs x Bobot</t>
  </si>
  <si>
    <t>Ketercapaian CPL per MK</t>
  </si>
  <si>
    <t>I.1.1</t>
  </si>
  <si>
    <t>Uji Kompetensi 1</t>
  </si>
  <si>
    <t>I.1.2</t>
  </si>
  <si>
    <t>I.1.3</t>
  </si>
  <si>
    <t>I.2.1</t>
  </si>
  <si>
    <t>I.2.2</t>
  </si>
  <si>
    <t>I.2.3</t>
  </si>
  <si>
    <t>I.2.4</t>
  </si>
  <si>
    <t>I.3.1</t>
  </si>
  <si>
    <t>Uji Kompetensi 2</t>
  </si>
  <si>
    <t>Pertm</t>
  </si>
  <si>
    <t>I.3.2</t>
  </si>
  <si>
    <t>I.3.3</t>
  </si>
  <si>
    <t>I.4.1</t>
  </si>
  <si>
    <t>CPL 03, CPL 04</t>
  </si>
  <si>
    <t>I.4.2</t>
  </si>
  <si>
    <t>I.4.3</t>
  </si>
  <si>
    <t>I.4.4</t>
  </si>
  <si>
    <t>RUBRIK PENILAIAN OBE</t>
  </si>
  <si>
    <t>Dosen MK hanya perlu mengisi rubrik di sisi kiri kolom kuning.</t>
  </si>
  <si>
    <t>Fakultas</t>
  </si>
  <si>
    <t>: Teknologi Industri</t>
  </si>
  <si>
    <t>Matakuliah</t>
  </si>
  <si>
    <t>: Aljabar Linear &amp; Matriks</t>
  </si>
  <si>
    <t>skor untuk Nilai Deskriptif (1-4) (terisi otomatis dari komposisi assessment)</t>
  </si>
  <si>
    <t>Program Studi</t>
  </si>
  <si>
    <t>: Informatika</t>
  </si>
  <si>
    <t>Kode/SKS/Semester</t>
  </si>
  <si>
    <t>: 211820320 / 2 / 2</t>
  </si>
  <si>
    <t>Tahun Akademik</t>
  </si>
  <si>
    <t>: 2020/2021</t>
  </si>
  <si>
    <t>Dosen</t>
  </si>
  <si>
    <t>:</t>
  </si>
  <si>
    <t>Kelas</t>
  </si>
  <si>
    <t xml:space="preserve">: </t>
  </si>
  <si>
    <t>Jumlah mahasiswa</t>
  </si>
  <si>
    <t>IDENTITAS MAHASISWA</t>
  </si>
  <si>
    <t>KOMPONEN NILAI</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</si>
  <si>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persamaan linear, baik persoalan dalam bidang matematika maupun persoalan keseharian</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</si>
  <si>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matriks, baik persoalan dalam bidang matematika maupun persoalan keseharian</t>
  </si>
  <si>
    <t>Mampu berpikir logis, kritis, sistematis dan inovatif, dan mampu mengambil keputusan secara tepat di bidang keahliannya serta  Mampu menyelesaikan persoalan-persoalan yang bisa dibawa ke bentuk model vektor, baik persoalan dalam bidang matematika maupun persoalan keseharian</t>
  </si>
  <si>
    <t>Mampu berpikir logis, kritis, sistematis dan inovatif, dan mampu mengambil keputusan secara tepat di bidang keahliannya serta  Mampu menyelesaikan persoalan-persoalan yang bisa dibawa ke bentuk transformasi geometri, baik persoalan dalam bidang matematika maupun persoalan keseharian</t>
  </si>
  <si>
    <t>No</t>
  </si>
  <si>
    <t>NIM</t>
  </si>
  <si>
    <t>Nama Mahasiswa</t>
  </si>
  <si>
    <t>NA (Nilai Akhir)</t>
  </si>
  <si>
    <t>Huruf (PAP)</t>
  </si>
  <si>
    <t>Kelulusan*</t>
  </si>
  <si>
    <t>Bobot Deskriptif</t>
  </si>
  <si>
    <t>UK 1</t>
  </si>
  <si>
    <t>UK 2</t>
  </si>
  <si>
    <t>Komposisi Assessment</t>
  </si>
  <si>
    <t>Uji Kompetensi 1, Tugas Mandiri</t>
  </si>
  <si>
    <t>UTS, Tugas Mandiri</t>
  </si>
  <si>
    <t>Uji Kompetensi 2, Tugas Mandiri, UAS</t>
  </si>
  <si>
    <t>Detail CPMK yang Tidak Lulus</t>
  </si>
  <si>
    <t>Detail CPL yang dicapai</t>
  </si>
  <si>
    <t>Bobot Kuantitatif (%)</t>
  </si>
  <si>
    <t>Nilai Kuantitatif</t>
  </si>
  <si>
    <t>Nilai Deskriptif</t>
  </si>
  <si>
    <t>CPMK 1</t>
  </si>
  <si>
    <t>CPMK 2</t>
  </si>
  <si>
    <t>CPMK 3</t>
  </si>
  <si>
    <t>CPMK 4</t>
  </si>
  <si>
    <t>MUHAMMAD AZIZ NUR ILMA</t>
  </si>
  <si>
    <t>M REINZA CHANIAGO</t>
  </si>
  <si>
    <t>ADITYA RINO EKA JOVARIO</t>
  </si>
  <si>
    <t>CHRIS TEPER FERDIYANTO</t>
  </si>
  <si>
    <t>DAFA ADIRABBANI</t>
  </si>
  <si>
    <t>MUHAMMAD SYAFIQ ZHALIFUNAS</t>
  </si>
  <si>
    <t>DEDEN DARMAWAN</t>
  </si>
  <si>
    <t>M. MILKY GAZURA</t>
  </si>
  <si>
    <t>BENTA FASHA MUKTIFALAH</t>
  </si>
  <si>
    <t>MUHAMMAD RAYYAN KHADAFI</t>
  </si>
  <si>
    <t>ADHITYA WIRA YUDA</t>
  </si>
  <si>
    <t>LUTFA NUR KHASANAH</t>
  </si>
  <si>
    <t>INES TRISEPTIANI</t>
  </si>
  <si>
    <t>RAMARAJASHARIFA GIANLEO ELDI</t>
  </si>
  <si>
    <t>MUHAMMAD FUAD RAMADHAN</t>
  </si>
  <si>
    <t>MUHAMMAD NOUVAL GHOIZY</t>
  </si>
  <si>
    <t>EKA KURNIA NINGSIH LESTARI</t>
  </si>
  <si>
    <t>FARHAN HAFID ABDILLAH</t>
  </si>
  <si>
    <t>MUHAMAD FARHAN NURJAMIL</t>
  </si>
  <si>
    <t>DIAN ARI MAHIZA</t>
  </si>
  <si>
    <t>NAIDA RENATA NURSYAFRIWAN PUTRI</t>
  </si>
  <si>
    <t>DANU NASRULLOH</t>
  </si>
  <si>
    <t>MUHAMMAD ALIF XANDRI</t>
  </si>
  <si>
    <t>DINDA PUTRI ANJANI</t>
  </si>
  <si>
    <t>ARVIN SULTAN SATRIA</t>
  </si>
  <si>
    <t>SAIFUL ANIS</t>
  </si>
  <si>
    <t>DYAS WAHYUDI SAFAAT</t>
  </si>
  <si>
    <t>LOVE FRENDO FRAZA AULIA SATRIA</t>
  </si>
  <si>
    <t>BAHTIAR MARDEIS</t>
  </si>
  <si>
    <t>ASFANISSA AINUN SALSABILA</t>
  </si>
  <si>
    <t>IVAN DHANY JESSICCA PRIHANDANA</t>
  </si>
  <si>
    <t>FAOZAN FAHMI ARDHANA</t>
  </si>
  <si>
    <t>MUHAMMAD 'IZZA MUBARAK</t>
  </si>
  <si>
    <t>DAFFA FACHREZY DHARMAWAN</t>
  </si>
  <si>
    <t>HAURA FAESA SYAHPUTRI ARINDI</t>
  </si>
  <si>
    <t>FURQAN MULYA PRATAMA</t>
  </si>
  <si>
    <t>MIFTAHUL FATIH AZIZ</t>
  </si>
  <si>
    <t>MUHAMMAD UMAR HATTA</t>
  </si>
  <si>
    <t>NADYA GAYATRI</t>
  </si>
  <si>
    <t>ENDRA DANISWARA</t>
  </si>
  <si>
    <t>DENI SAHENDRA</t>
  </si>
  <si>
    <t>PROSENTASE TIDAK LULUS PER CPMK</t>
  </si>
  <si>
    <t>Ketentuan Baku Penilaian Kelulusan Matakuliah</t>
  </si>
  <si>
    <t xml:space="preserve">ACUAN BAKU UNIVERSITAS </t>
  </si>
  <si>
    <t>PROSENTASE LULUS PER CPMK</t>
  </si>
  <si>
    <t>Metode PAP</t>
  </si>
  <si>
    <t>(acuan Nilai Deskriptif)</t>
  </si>
  <si>
    <t>Keterangan:</t>
  </si>
  <si>
    <t>Andaikan batas ambang kelulusan CPMK dan CPL 75% ditetapkan oleh Prodi</t>
  </si>
  <si>
    <t>Status</t>
  </si>
  <si>
    <t>Batas Bawah Nilai</t>
  </si>
  <si>
    <t>Nilai</t>
  </si>
  <si>
    <t>Label</t>
  </si>
  <si>
    <t>*Syarat Kelulusan untuk Matakuliah yang SKSnya menyatu dengan praktikum : Mahasiswa mengikuti UAS dan Praktikum</t>
  </si>
  <si>
    <t>tidak lulus</t>
  </si>
  <si>
    <t>E</t>
  </si>
  <si>
    <t>Tidak Menguasai</t>
  </si>
  <si>
    <t>D</t>
  </si>
  <si>
    <t>Kurang Menguasai</t>
  </si>
  <si>
    <t>D+</t>
  </si>
  <si>
    <t>C-</t>
  </si>
  <si>
    <t>Cukup Menguasai</t>
  </si>
  <si>
    <t>Lulus</t>
  </si>
  <si>
    <t>C</t>
  </si>
  <si>
    <t>C+</t>
  </si>
  <si>
    <t>B-</t>
  </si>
  <si>
    <t>menguasai</t>
  </si>
  <si>
    <t>B</t>
  </si>
  <si>
    <t>B+</t>
  </si>
  <si>
    <t>A-</t>
  </si>
  <si>
    <t>Sangat Menguasai</t>
  </si>
  <si>
    <t>A</t>
  </si>
</sst>
</file>

<file path=xl/styles.xml><?xml version="1.0" encoding="utf-8"?>
<styleSheet xmlns="http://schemas.openxmlformats.org/spreadsheetml/2006/main" xmlns:x14ac="http://schemas.microsoft.com/office/spreadsheetml/2009/9/ac" xmlns:mc="http://schemas.openxmlformats.org/markup-compatibility/2006">
  <fonts count="27">
    <font>
      <sz val="11.0"/>
      <color theme="1"/>
      <name val="Arial"/>
      <scheme val="minor"/>
    </font>
    <font>
      <sz val="11.0"/>
      <color theme="1"/>
      <name val="Calibri"/>
    </font>
    <font>
      <b/>
      <sz val="14.0"/>
      <color rgb="FF000000"/>
      <name val="Arial"/>
    </font>
    <font/>
    <font>
      <b/>
      <sz val="10.0"/>
      <color rgb="FF000000"/>
      <name val="Arial"/>
    </font>
    <font>
      <sz val="10.0"/>
      <color theme="1"/>
      <name val="Arial"/>
    </font>
    <font>
      <b/>
      <sz val="10.0"/>
      <color theme="1"/>
      <name val="Arial"/>
    </font>
    <font>
      <sz val="11.0"/>
      <color theme="1"/>
      <name val="Arial"/>
    </font>
    <font>
      <b/>
      <sz val="11.0"/>
      <color theme="1"/>
      <name val="Arial"/>
    </font>
    <font>
      <b/>
      <sz val="11.0"/>
      <color theme="1"/>
      <name val="Calibri"/>
    </font>
    <font>
      <sz val="10.0"/>
      <color rgb="FF000000"/>
      <name val="Arial"/>
    </font>
    <font>
      <sz val="10.0"/>
      <color theme="1"/>
      <name val="Times New Roman"/>
    </font>
    <font>
      <sz val="10.0"/>
      <color theme="1"/>
      <name val="Tahoma"/>
    </font>
    <font>
      <b/>
      <sz val="10.0"/>
      <color theme="1"/>
      <name val="Calibri"/>
    </font>
    <font>
      <color theme="1"/>
      <name val="Arial"/>
    </font>
    <font>
      <b/>
      <sz val="26.0"/>
      <color theme="1"/>
      <name val="Calibri"/>
    </font>
    <font>
      <i/>
      <sz val="22.0"/>
      <color theme="1"/>
      <name val="Calibri"/>
    </font>
    <font>
      <b/>
      <sz val="11.0"/>
      <color rgb="FF000000"/>
      <name val="Calibri"/>
    </font>
    <font>
      <sz val="9.0"/>
      <color theme="1"/>
      <name val="Calibri"/>
    </font>
    <font>
      <b/>
      <i/>
      <sz val="11.0"/>
      <color theme="1"/>
      <name val="Calibri"/>
    </font>
    <font>
      <i/>
      <sz val="11.0"/>
      <color theme="1"/>
      <name val="Calibri"/>
    </font>
    <font>
      <sz val="10.0"/>
      <color theme="1"/>
      <name val="Calibri"/>
    </font>
    <font>
      <sz val="11.0"/>
      <color rgb="FF000000"/>
      <name val="Calibri"/>
    </font>
    <font>
      <color theme="1"/>
      <name val="Arial"/>
      <scheme val="minor"/>
    </font>
    <font>
      <b/>
      <sz val="10.0"/>
      <color rgb="FF000000"/>
      <name val="Calibri"/>
    </font>
    <font>
      <i/>
      <sz val="10.0"/>
      <color theme="1"/>
      <name val="Arial"/>
    </font>
    <font>
      <sz val="10.0"/>
      <color rgb="FF000000"/>
      <name val="Calibri"/>
    </font>
  </fonts>
  <fills count="27">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CCCCCC"/>
        <bgColor rgb="FFCCCCCC"/>
      </patternFill>
    </fill>
    <fill>
      <patternFill patternType="solid">
        <fgColor rgb="FFFFE598"/>
        <bgColor rgb="FFFFE598"/>
      </patternFill>
    </fill>
    <fill>
      <patternFill patternType="solid">
        <fgColor rgb="FFC6EFCE"/>
        <bgColor rgb="FFC6EFCE"/>
      </patternFill>
    </fill>
    <fill>
      <patternFill patternType="solid">
        <fgColor rgb="FFD8D8D8"/>
        <bgColor rgb="FFD8D8D8"/>
      </patternFill>
    </fill>
    <fill>
      <patternFill patternType="solid">
        <fgColor rgb="FFFFFFFF"/>
        <bgColor rgb="FFFFFFFF"/>
      </patternFill>
    </fill>
    <fill>
      <patternFill patternType="solid">
        <fgColor rgb="FFD0CECE"/>
        <bgColor rgb="FFD0CECE"/>
      </patternFill>
    </fill>
    <fill>
      <patternFill patternType="solid">
        <fgColor rgb="FFFBE4D5"/>
        <bgColor rgb="FFFBE4D5"/>
      </patternFill>
    </fill>
    <fill>
      <patternFill patternType="solid">
        <fgColor rgb="FFBFBFBF"/>
        <bgColor rgb="FFBFBFBF"/>
      </patternFill>
    </fill>
    <fill>
      <patternFill patternType="solid">
        <fgColor theme="6"/>
        <bgColor theme="6"/>
      </patternFill>
    </fill>
    <fill>
      <patternFill patternType="solid">
        <fgColor rgb="FFF2F2F2"/>
        <bgColor rgb="FFF2F2F2"/>
      </patternFill>
    </fill>
    <fill>
      <patternFill patternType="solid">
        <fgColor rgb="FFFFFF00"/>
        <bgColor rgb="FFFFFF00"/>
      </patternFill>
    </fill>
    <fill>
      <patternFill patternType="solid">
        <fgColor theme="8"/>
        <bgColor theme="8"/>
      </patternFill>
    </fill>
    <fill>
      <patternFill patternType="solid">
        <fgColor rgb="FFC5E0B3"/>
        <bgColor rgb="FFC5E0B3"/>
      </patternFill>
    </fill>
    <fill>
      <patternFill patternType="solid">
        <fgColor rgb="FF00FF00"/>
        <bgColor rgb="FF00FF00"/>
      </patternFill>
    </fill>
    <fill>
      <patternFill patternType="solid">
        <fgColor rgb="FF00FFFF"/>
        <bgColor rgb="FF00FFFF"/>
      </patternFill>
    </fill>
    <fill>
      <patternFill patternType="solid">
        <fgColor theme="0"/>
        <bgColor theme="0"/>
      </patternFill>
    </fill>
    <fill>
      <patternFill patternType="solid">
        <fgColor rgb="FFDEEAF6"/>
        <bgColor rgb="FFDEEAF6"/>
      </patternFill>
    </fill>
    <fill>
      <patternFill patternType="solid">
        <fgColor rgb="FFFFC7CE"/>
        <bgColor rgb="FFFFC7CE"/>
      </patternFill>
    </fill>
    <fill>
      <patternFill patternType="solid">
        <fgColor rgb="FFFFD965"/>
        <bgColor rgb="FFFFD965"/>
      </patternFill>
    </fill>
    <fill>
      <patternFill patternType="solid">
        <fgColor rgb="FF0EE2E2"/>
        <bgColor rgb="FF0EE2E2"/>
      </patternFill>
    </fill>
    <fill>
      <patternFill patternType="solid">
        <fgColor rgb="FFFFC000"/>
        <bgColor rgb="FFFFC000"/>
      </patternFill>
    </fill>
    <fill>
      <patternFill patternType="solid">
        <fgColor theme="7"/>
        <bgColor theme="7"/>
      </patternFill>
    </fill>
    <fill>
      <patternFill patternType="solid">
        <fgColor rgb="FF93C47D"/>
        <bgColor rgb="FF93C47D"/>
      </patternFill>
    </fill>
  </fills>
  <borders count="38">
    <border/>
    <border>
      <left/>
      <top/>
    </border>
    <border>
      <top/>
    </border>
    <border>
      <left/>
    </border>
    <border>
      <bottom style="thin">
        <color rgb="FF000000"/>
      </bottom>
    </border>
    <border>
      <left/>
      <bottom style="thin">
        <color rgb="FF000000"/>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right style="thin">
        <color rgb="FF000000"/>
      </right>
      <top/>
      <bottom style="thin">
        <color rgb="FF000000"/>
      </bottom>
    </border>
    <border>
      <left style="thin">
        <color rgb="FF000000"/>
      </left>
      <bottom style="thin">
        <color rgb="FF000000"/>
      </bottom>
    </border>
    <border>
      <right style="thin">
        <color rgb="FF000000"/>
      </right>
      <bottom style="thin">
        <color rgb="FF000000"/>
      </bottom>
    </border>
    <border>
      <right style="thin">
        <color rgb="FF000000"/>
      </right>
    </border>
    <border>
      <top style="thin">
        <color rgb="FF000000"/>
      </top>
      <bottom style="thin">
        <color rgb="FF000000"/>
      </bottom>
    </border>
    <border>
      <left style="thin">
        <color rgb="FF000000"/>
      </left>
    </border>
    <border>
      <left style="thin">
        <color rgb="FF000000"/>
      </left>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left style="thin">
        <color rgb="FF000000"/>
      </left>
      <right style="thin">
        <color rgb="FF000000"/>
      </right>
      <top/>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top/>
      <bottom/>
    </border>
    <border>
      <top/>
      <bottom/>
    </border>
    <border>
      <left/>
      <right/>
      <top/>
      <bottom/>
    </border>
    <border>
      <right style="thin">
        <color rgb="FF000000"/>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202">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0" fillId="0" fontId="1" numFmtId="0" xfId="0" applyAlignment="1" applyFont="1">
      <alignment horizontal="center" vertical="center"/>
    </xf>
    <xf borderId="3" fillId="0" fontId="3" numFmtId="0" xfId="0" applyBorder="1" applyFont="1"/>
    <xf borderId="4" fillId="0" fontId="3" numFmtId="0" xfId="0" applyBorder="1" applyFont="1"/>
    <xf borderId="5" fillId="0" fontId="3" numFmtId="0" xfId="0" applyBorder="1" applyFont="1"/>
    <xf borderId="6" fillId="0" fontId="4" numFmtId="0" xfId="0" applyAlignment="1" applyBorder="1" applyFont="1">
      <alignment vertical="top"/>
    </xf>
    <xf borderId="7" fillId="0" fontId="3" numFmtId="0" xfId="0" applyBorder="1" applyFont="1"/>
    <xf borderId="8" fillId="3" fontId="4" numFmtId="0" xfId="0" applyAlignment="1" applyBorder="1" applyFill="1" applyFont="1">
      <alignment horizontal="center" vertical="top"/>
    </xf>
    <xf borderId="9" fillId="0" fontId="3" numFmtId="0" xfId="0" applyBorder="1" applyFont="1"/>
    <xf borderId="10" fillId="3" fontId="4" numFmtId="0" xfId="0" applyAlignment="1" applyBorder="1" applyFont="1">
      <alignment horizontal="center" vertical="center"/>
    </xf>
    <xf borderId="11" fillId="0" fontId="3" numFmtId="0" xfId="0" applyBorder="1" applyFont="1"/>
    <xf borderId="12" fillId="0" fontId="3" numFmtId="0" xfId="0" applyBorder="1" applyFont="1"/>
    <xf borderId="13" fillId="3" fontId="4" numFmtId="0" xfId="0" applyAlignment="1" applyBorder="1" applyFont="1">
      <alignment horizontal="center" vertical="center"/>
    </xf>
    <xf borderId="14" fillId="0" fontId="3" numFmtId="0" xfId="0" applyBorder="1" applyFont="1"/>
    <xf borderId="15" fillId="0" fontId="3" numFmtId="0" xfId="0" applyBorder="1" applyFont="1"/>
    <xf borderId="8" fillId="0" fontId="5" numFmtId="0" xfId="0" applyAlignment="1" applyBorder="1" applyFont="1">
      <alignment horizontal="center" shrinkToFit="0" vertical="center" wrapText="1"/>
    </xf>
    <xf borderId="8" fillId="0" fontId="5" numFmtId="0" xfId="0" applyAlignment="1" applyBorder="1" applyFont="1">
      <alignment horizontal="center" vertical="center"/>
    </xf>
    <xf borderId="4" fillId="0" fontId="5" numFmtId="0" xfId="0" applyAlignment="1" applyBorder="1" applyFont="1">
      <alignment horizontal="center" vertical="center"/>
    </xf>
    <xf borderId="0" fillId="0" fontId="5" numFmtId="0" xfId="0" applyAlignment="1" applyFont="1">
      <alignment horizontal="center" vertical="center"/>
    </xf>
    <xf borderId="16" fillId="0" fontId="3" numFmtId="0" xfId="0" applyBorder="1" applyFont="1"/>
    <xf borderId="15" fillId="0" fontId="5" numFmtId="14" xfId="0" applyAlignment="1" applyBorder="1" applyFont="1" applyNumberFormat="1">
      <alignment horizontal="center" vertical="center"/>
    </xf>
    <xf borderId="6" fillId="0" fontId="4" numFmtId="0" xfId="0" applyAlignment="1" applyBorder="1" applyFont="1">
      <alignment horizontal="left" vertical="top"/>
    </xf>
    <xf borderId="8" fillId="4" fontId="4" numFmtId="0" xfId="0" applyAlignment="1" applyBorder="1" applyFill="1" applyFont="1">
      <alignment horizontal="center" vertical="top"/>
    </xf>
    <xf borderId="17" fillId="0" fontId="3" numFmtId="0" xfId="0" applyBorder="1" applyFont="1"/>
    <xf borderId="8" fillId="4" fontId="6" numFmtId="0" xfId="0" applyAlignment="1" applyBorder="1" applyFont="1">
      <alignment horizontal="center"/>
    </xf>
    <xf borderId="4" fillId="0" fontId="6" numFmtId="0" xfId="0" applyAlignment="1" applyBorder="1" applyFont="1">
      <alignment shrinkToFit="0" vertical="top" wrapText="1"/>
    </xf>
    <xf borderId="4" fillId="0" fontId="6" numFmtId="0" xfId="0" applyAlignment="1" applyBorder="1" applyFont="1">
      <alignment horizontal="center" vertical="center"/>
    </xf>
    <xf borderId="8" fillId="0" fontId="6" numFmtId="0" xfId="0" applyAlignment="1" applyBorder="1" applyFont="1">
      <alignment vertical="top"/>
    </xf>
    <xf borderId="4" fillId="0" fontId="7" numFmtId="0" xfId="0" applyAlignment="1" applyBorder="1" applyFont="1">
      <alignment shrinkToFit="0" vertical="center" wrapText="1"/>
    </xf>
    <xf borderId="6" fillId="0" fontId="6" numFmtId="0" xfId="0" applyAlignment="1" applyBorder="1" applyFont="1">
      <alignment shrinkToFit="0" vertical="top" wrapText="1"/>
    </xf>
    <xf borderId="10" fillId="3" fontId="4" numFmtId="0" xfId="0" applyAlignment="1" applyBorder="1" applyFont="1">
      <alignment vertical="top"/>
    </xf>
    <xf borderId="18" fillId="0" fontId="3" numFmtId="0" xfId="0" applyBorder="1" applyFont="1"/>
    <xf borderId="19" fillId="5" fontId="1" numFmtId="0" xfId="0" applyAlignment="1" applyBorder="1" applyFill="1" applyFont="1">
      <alignment horizontal="left" vertical="top"/>
    </xf>
    <xf borderId="8" fillId="5" fontId="1" numFmtId="0" xfId="0" applyAlignment="1" applyBorder="1" applyFont="1">
      <alignment horizontal="left" vertical="top"/>
    </xf>
    <xf borderId="10" fillId="5" fontId="1" numFmtId="0" xfId="0" applyAlignment="1" applyBorder="1" applyFont="1">
      <alignment vertical="top"/>
    </xf>
    <xf borderId="4" fillId="0" fontId="6" numFmtId="0" xfId="0" applyAlignment="1" applyBorder="1" applyFont="1">
      <alignment vertical="top"/>
    </xf>
    <xf borderId="4" fillId="0" fontId="5" numFmtId="0" xfId="0" applyAlignment="1" applyBorder="1" applyFont="1">
      <alignment vertical="top"/>
    </xf>
    <xf borderId="10" fillId="3" fontId="6" numFmtId="0" xfId="0" applyAlignment="1" applyBorder="1" applyFont="1">
      <alignment vertical="top"/>
    </xf>
    <xf borderId="10" fillId="6" fontId="1" numFmtId="0" xfId="0" applyAlignment="1" applyBorder="1" applyFill="1" applyFont="1">
      <alignment vertical="top"/>
    </xf>
    <xf borderId="10" fillId="6" fontId="1" numFmtId="0" xfId="0" applyAlignment="1" applyBorder="1" applyFont="1">
      <alignment shrinkToFit="0" vertical="top" wrapText="1"/>
    </xf>
    <xf borderId="8" fillId="5" fontId="1" numFmtId="0" xfId="0" applyAlignment="1" applyBorder="1" applyFont="1">
      <alignment vertical="top"/>
    </xf>
    <xf borderId="4" fillId="0" fontId="8" numFmtId="0" xfId="0" applyAlignment="1" applyBorder="1" applyFont="1">
      <alignment vertical="top"/>
    </xf>
    <xf borderId="4" fillId="0" fontId="7" numFmtId="0" xfId="0" applyAlignment="1" applyBorder="1" applyFont="1">
      <alignment vertical="top"/>
    </xf>
    <xf borderId="6" fillId="0" fontId="6" numFmtId="0" xfId="0" applyAlignment="1" applyBorder="1" applyFont="1">
      <alignment vertical="top"/>
    </xf>
    <xf borderId="13" fillId="3" fontId="6" numFmtId="0" xfId="0" applyAlignment="1" applyBorder="1" applyFont="1">
      <alignment horizontal="center" shrinkToFit="0" vertical="center" wrapText="1"/>
    </xf>
    <xf borderId="10" fillId="3" fontId="6" numFmtId="0" xfId="0" applyAlignment="1" applyBorder="1" applyFont="1">
      <alignment horizontal="center" shrinkToFit="0" vertical="center" wrapText="1"/>
    </xf>
    <xf borderId="20" fillId="7" fontId="9" numFmtId="0" xfId="0" applyAlignment="1" applyBorder="1" applyFill="1" applyFont="1">
      <alignment horizontal="center" shrinkToFit="0" vertical="center" wrapText="1"/>
    </xf>
    <xf borderId="15" fillId="0" fontId="5" numFmtId="0" xfId="0" applyAlignment="1" applyBorder="1" applyFont="1">
      <alignment horizontal="center" vertical="top"/>
    </xf>
    <xf borderId="8" fillId="0" fontId="5" numFmtId="0" xfId="0" applyAlignment="1" applyBorder="1" applyFont="1">
      <alignment horizontal="left" vertical="top"/>
    </xf>
    <xf borderId="20" fillId="8" fontId="10" numFmtId="0" xfId="0" applyAlignment="1" applyBorder="1" applyFill="1" applyFont="1">
      <alignment horizontal="center" vertical="top"/>
    </xf>
    <xf borderId="10" fillId="8" fontId="10" numFmtId="0" xfId="0" applyAlignment="1" applyBorder="1" applyFont="1">
      <alignment vertical="top"/>
    </xf>
    <xf borderId="10" fillId="8" fontId="10" numFmtId="9" xfId="0" applyAlignment="1" applyBorder="1" applyFont="1" applyNumberFormat="1">
      <alignment horizontal="center" vertical="top"/>
    </xf>
    <xf borderId="6" fillId="8" fontId="10" numFmtId="9" xfId="0" applyAlignment="1" applyBorder="1" applyFont="1" applyNumberFormat="1">
      <alignment horizontal="center" vertical="center"/>
    </xf>
    <xf borderId="21" fillId="0" fontId="3" numFmtId="0" xfId="0" applyBorder="1" applyFont="1"/>
    <xf borderId="20" fillId="0" fontId="1" numFmtId="0" xfId="0" applyAlignment="1" applyBorder="1" applyFont="1">
      <alignment horizontal="center" vertical="center"/>
    </xf>
    <xf borderId="20" fillId="0" fontId="1" numFmtId="2" xfId="0" applyAlignment="1" applyBorder="1" applyFont="1" applyNumberFormat="1">
      <alignment horizontal="center" vertical="center"/>
    </xf>
    <xf borderId="22" fillId="8" fontId="10" numFmtId="0" xfId="0" applyAlignment="1" applyBorder="1" applyFont="1">
      <alignment horizontal="center" vertical="top"/>
    </xf>
    <xf borderId="20" fillId="0" fontId="5" numFmtId="0" xfId="0" applyAlignment="1" applyBorder="1" applyFont="1">
      <alignment horizontal="center" vertical="top"/>
    </xf>
    <xf borderId="23" fillId="0" fontId="5" numFmtId="0" xfId="0" applyAlignment="1" applyBorder="1" applyFont="1">
      <alignment horizontal="center" vertical="top"/>
    </xf>
    <xf borderId="14" fillId="0" fontId="5" numFmtId="0" xfId="0" applyAlignment="1" applyBorder="1" applyFont="1">
      <alignment horizontal="left" vertical="top"/>
    </xf>
    <xf borderId="24" fillId="8" fontId="10" numFmtId="0" xfId="0" applyAlignment="1" applyBorder="1" applyFont="1">
      <alignment horizontal="center" vertical="top"/>
    </xf>
    <xf borderId="8" fillId="8" fontId="10" numFmtId="9" xfId="0" applyAlignment="1" applyBorder="1" applyFont="1" applyNumberFormat="1">
      <alignment horizontal="center" vertical="center"/>
    </xf>
    <xf borderId="19" fillId="8" fontId="4" numFmtId="0" xfId="0" applyAlignment="1" applyBorder="1" applyFont="1">
      <alignment horizontal="right" vertical="top"/>
    </xf>
    <xf borderId="10" fillId="8" fontId="4" numFmtId="9" xfId="0" applyAlignment="1" applyBorder="1" applyFont="1" applyNumberFormat="1">
      <alignment horizontal="center" vertical="top"/>
    </xf>
    <xf borderId="8" fillId="8" fontId="4" numFmtId="9" xfId="0" applyAlignment="1" applyBorder="1" applyFont="1" applyNumberFormat="1">
      <alignment horizontal="center" vertical="top"/>
    </xf>
    <xf borderId="6" fillId="0" fontId="6" numFmtId="0" xfId="0" applyAlignment="1" applyBorder="1" applyFont="1">
      <alignment horizontal="left" vertical="top"/>
    </xf>
    <xf borderId="10" fillId="9" fontId="4" numFmtId="0" xfId="0" applyAlignment="1" applyBorder="1" applyFill="1" applyFont="1">
      <alignment vertical="top"/>
    </xf>
    <xf borderId="4" fillId="0" fontId="5" numFmtId="0" xfId="0" applyBorder="1" applyFont="1"/>
    <xf borderId="15" fillId="0" fontId="5" numFmtId="0" xfId="0" applyBorder="1" applyFont="1"/>
    <xf borderId="0" fillId="0" fontId="11" numFmtId="0" xfId="0" applyAlignment="1" applyFont="1">
      <alignment vertical="center"/>
    </xf>
    <xf borderId="0" fillId="0" fontId="11" numFmtId="0" xfId="0" applyFont="1"/>
    <xf borderId="25" fillId="8" fontId="10" numFmtId="0" xfId="0" applyAlignment="1" applyBorder="1" applyFont="1">
      <alignment vertical="top"/>
    </xf>
    <xf borderId="4" fillId="0" fontId="10" numFmtId="0" xfId="0" applyAlignment="1" applyBorder="1" applyFont="1">
      <alignment vertical="top"/>
    </xf>
    <xf borderId="0" fillId="0" fontId="9" numFmtId="0" xfId="0" applyFont="1"/>
    <xf borderId="4" fillId="0" fontId="4" numFmtId="0" xfId="0" applyAlignment="1" applyBorder="1" applyFont="1">
      <alignment vertical="top"/>
    </xf>
    <xf borderId="25" fillId="9" fontId="4" numFmtId="0" xfId="0" applyAlignment="1" applyBorder="1" applyFont="1">
      <alignment vertical="top"/>
    </xf>
    <xf borderId="4" fillId="0" fontId="5" numFmtId="0" xfId="0" applyAlignment="1" applyBorder="1" applyFont="1">
      <alignment vertical="center"/>
    </xf>
    <xf borderId="4" fillId="0" fontId="5" numFmtId="0" xfId="0" applyAlignment="1" applyBorder="1" applyFont="1">
      <alignment shrinkToFit="0" vertical="center" wrapText="1"/>
    </xf>
    <xf borderId="26" fillId="2" fontId="6" numFmtId="0" xfId="0" applyAlignment="1" applyBorder="1" applyFont="1">
      <alignment horizontal="center" shrinkToFit="0" vertical="center" wrapText="1"/>
    </xf>
    <xf borderId="27" fillId="2" fontId="6" numFmtId="0" xfId="0" applyAlignment="1" applyBorder="1" applyFont="1">
      <alignment horizontal="center" shrinkToFit="0" vertical="center" wrapText="1"/>
    </xf>
    <xf borderId="28" fillId="0" fontId="3" numFmtId="0" xfId="0" applyBorder="1" applyFont="1"/>
    <xf borderId="29" fillId="0" fontId="3" numFmtId="0" xfId="0" applyBorder="1" applyFont="1"/>
    <xf borderId="20" fillId="0" fontId="5" numFmtId="0" xfId="0" applyAlignment="1" applyBorder="1" applyFont="1">
      <alignment horizontal="center" vertical="center"/>
    </xf>
    <xf borderId="20" fillId="0" fontId="5" numFmtId="0" xfId="0" applyAlignment="1" applyBorder="1" applyFont="1">
      <alignment vertical="center"/>
    </xf>
    <xf borderId="8" fillId="0" fontId="1" numFmtId="0" xfId="0" applyAlignment="1" applyBorder="1" applyFont="1">
      <alignment horizontal="left" shrinkToFit="0" vertical="center" wrapText="1"/>
    </xf>
    <xf borderId="8" fillId="0" fontId="5" numFmtId="0" xfId="0" applyAlignment="1" applyBorder="1" applyFont="1">
      <alignment horizontal="left" shrinkToFit="0" vertical="center" wrapText="1"/>
    </xf>
    <xf borderId="20" fillId="0" fontId="1" numFmtId="0" xfId="0" applyAlignment="1" applyBorder="1" applyFont="1">
      <alignment shrinkToFit="0" vertical="center" wrapText="1"/>
    </xf>
    <xf borderId="17" fillId="0" fontId="5" numFmtId="0" xfId="0" applyAlignment="1" applyBorder="1" applyFont="1">
      <alignment vertical="center"/>
    </xf>
    <xf borderId="8" fillId="0" fontId="6" numFmtId="0" xfId="0" applyAlignment="1" applyBorder="1" applyFont="1">
      <alignment horizontal="center" vertical="center"/>
    </xf>
    <xf borderId="0" fillId="0" fontId="1" numFmtId="0" xfId="0" applyAlignment="1" applyFont="1">
      <alignment vertical="center"/>
    </xf>
    <xf borderId="17" fillId="0" fontId="5" numFmtId="0" xfId="0" applyAlignment="1" applyBorder="1" applyFont="1">
      <alignment shrinkToFit="0" vertical="center" wrapText="1"/>
    </xf>
    <xf borderId="8" fillId="0" fontId="5" numFmtId="0" xfId="0" applyAlignment="1" applyBorder="1" applyFont="1">
      <alignment shrinkToFit="0" vertical="center" wrapText="1"/>
    </xf>
    <xf borderId="20" fillId="6" fontId="5" numFmtId="0" xfId="0" applyAlignment="1" applyBorder="1" applyFont="1">
      <alignment horizontal="center" vertical="center"/>
    </xf>
    <xf borderId="8" fillId="6" fontId="5" numFmtId="0" xfId="0" applyAlignment="1" applyBorder="1" applyFont="1">
      <alignment horizontal="center" vertical="center"/>
    </xf>
    <xf borderId="20" fillId="0" fontId="5" numFmtId="0" xfId="0" applyAlignment="1" applyBorder="1" applyFont="1">
      <alignment shrinkToFit="0" vertical="center" wrapText="1"/>
    </xf>
    <xf borderId="20" fillId="10" fontId="5" numFmtId="0" xfId="0" applyAlignment="1" applyBorder="1" applyFill="1" applyFont="1">
      <alignment horizontal="center" vertical="center"/>
    </xf>
    <xf borderId="8" fillId="10" fontId="5" numFmtId="0" xfId="0" applyAlignment="1" applyBorder="1" applyFont="1">
      <alignment horizontal="center" vertical="center"/>
    </xf>
    <xf borderId="0" fillId="0" fontId="12" numFmtId="0" xfId="0" applyAlignment="1" applyFont="1">
      <alignment horizontal="left" vertical="center"/>
    </xf>
    <xf borderId="20" fillId="11" fontId="13" numFmtId="49" xfId="0" applyAlignment="1" applyBorder="1" applyFill="1" applyFont="1" applyNumberFormat="1">
      <alignment horizontal="center" shrinkToFit="0" vertical="center" wrapText="1"/>
    </xf>
    <xf borderId="20" fillId="11" fontId="13" numFmtId="0" xfId="0" applyAlignment="1" applyBorder="1" applyFont="1">
      <alignment horizontal="center" shrinkToFit="0" vertical="center" wrapText="1"/>
    </xf>
    <xf borderId="20" fillId="3" fontId="6" numFmtId="0" xfId="0" applyAlignment="1" applyBorder="1" applyFont="1">
      <alignment horizontal="center" shrinkToFit="0" vertical="center" wrapText="1"/>
    </xf>
    <xf borderId="8" fillId="3" fontId="6" numFmtId="0" xfId="0" applyAlignment="1" applyBorder="1" applyFont="1">
      <alignment shrinkToFit="0" vertical="center" wrapText="1"/>
    </xf>
    <xf borderId="20" fillId="3" fontId="6" numFmtId="0" xfId="0" applyAlignment="1" applyBorder="1" applyFont="1">
      <alignment shrinkToFit="0" vertical="center" wrapText="1"/>
    </xf>
    <xf borderId="30" fillId="3" fontId="6" numFmtId="0" xfId="0" applyAlignment="1" applyBorder="1" applyFont="1">
      <alignment shrinkToFit="0" vertical="center" wrapText="1"/>
    </xf>
    <xf borderId="31" fillId="0" fontId="1" numFmtId="0" xfId="0" applyAlignment="1" applyBorder="1" applyFont="1">
      <alignment horizontal="center" shrinkToFit="0" vertical="center" wrapText="1"/>
    </xf>
    <xf borderId="31" fillId="0" fontId="5" numFmtId="0" xfId="0" applyAlignment="1" applyBorder="1" applyFont="1">
      <alignment horizontal="center" vertical="center"/>
    </xf>
    <xf borderId="20" fillId="0" fontId="1" numFmtId="0" xfId="0" applyBorder="1" applyFont="1"/>
    <xf borderId="20" fillId="0" fontId="1" numFmtId="2" xfId="0" applyBorder="1" applyFont="1" applyNumberFormat="1"/>
    <xf borderId="31" fillId="0" fontId="1" numFmtId="2" xfId="0" applyAlignment="1" applyBorder="1" applyFont="1" applyNumberFormat="1">
      <alignment horizontal="center" vertical="center"/>
    </xf>
    <xf borderId="8" fillId="8" fontId="10" numFmtId="0" xfId="0" applyAlignment="1" applyBorder="1" applyFont="1">
      <alignment horizontal="center" vertical="top"/>
    </xf>
    <xf borderId="31" fillId="8" fontId="10" numFmtId="9" xfId="0" applyAlignment="1" applyBorder="1" applyFont="1" applyNumberFormat="1">
      <alignment horizontal="center" vertical="center"/>
    </xf>
    <xf borderId="32" fillId="0" fontId="3" numFmtId="0" xfId="0" applyBorder="1" applyFont="1"/>
    <xf borderId="31" fillId="0" fontId="1" numFmtId="0" xfId="0" applyAlignment="1" applyBorder="1" applyFont="1">
      <alignment horizontal="center" vertical="center"/>
    </xf>
    <xf borderId="23" fillId="0" fontId="3" numFmtId="0" xfId="0" applyBorder="1" applyFont="1"/>
    <xf borderId="20" fillId="8" fontId="10" numFmtId="9" xfId="0" applyAlignment="1" applyBorder="1" applyFont="1" applyNumberFormat="1">
      <alignment horizontal="center" vertical="center"/>
    </xf>
    <xf borderId="8" fillId="8" fontId="4" numFmtId="0" xfId="0" applyAlignment="1" applyBorder="1" applyFont="1">
      <alignment horizontal="right" vertical="top"/>
    </xf>
    <xf borderId="30" fillId="8" fontId="10" numFmtId="9" xfId="0" applyAlignment="1" applyBorder="1" applyFont="1" applyNumberFormat="1">
      <alignment horizontal="center" vertical="center"/>
    </xf>
    <xf borderId="33" fillId="8" fontId="4" numFmtId="0" xfId="0" applyAlignment="1" applyBorder="1" applyFont="1">
      <alignment horizontal="right" vertical="top"/>
    </xf>
    <xf borderId="34" fillId="0" fontId="3" numFmtId="0" xfId="0" applyBorder="1" applyFont="1"/>
    <xf borderId="33" fillId="8" fontId="4" numFmtId="9" xfId="0" applyAlignment="1" applyBorder="1" applyFont="1" applyNumberFormat="1">
      <alignment horizontal="center" vertical="top"/>
    </xf>
    <xf borderId="35" fillId="8" fontId="4" numFmtId="9" xfId="0" applyAlignment="1" applyBorder="1" applyFont="1" applyNumberFormat="1">
      <alignment horizontal="center" vertical="top"/>
    </xf>
    <xf borderId="35" fillId="8" fontId="4" numFmtId="0" xfId="0" applyAlignment="1" applyBorder="1" applyFont="1">
      <alignment horizontal="right" vertical="top"/>
    </xf>
    <xf borderId="0" fillId="0" fontId="14" numFmtId="0" xfId="0" applyFont="1"/>
    <xf borderId="25" fillId="5" fontId="1" numFmtId="0" xfId="0" applyAlignment="1" applyBorder="1" applyFont="1">
      <alignment vertical="top"/>
    </xf>
    <xf borderId="33" fillId="6" fontId="1" numFmtId="0" xfId="0" applyAlignment="1" applyBorder="1" applyFont="1">
      <alignment vertical="top"/>
    </xf>
    <xf borderId="36" fillId="0" fontId="3" numFmtId="0" xfId="0" applyBorder="1" applyFont="1"/>
    <xf borderId="0" fillId="0" fontId="1" numFmtId="2" xfId="0" applyFont="1" applyNumberFormat="1"/>
    <xf borderId="0" fillId="0" fontId="1" numFmtId="2" xfId="0" applyAlignment="1" applyFont="1" applyNumberFormat="1">
      <alignment horizontal="center"/>
    </xf>
    <xf borderId="33" fillId="12" fontId="15" numFmtId="0" xfId="0" applyAlignment="1" applyBorder="1" applyFill="1" applyFont="1">
      <alignment horizontal="center" vertical="center"/>
    </xf>
    <xf borderId="35" fillId="12" fontId="15" numFmtId="0" xfId="0" applyAlignment="1" applyBorder="1" applyFont="1">
      <alignment horizontal="center" vertical="center"/>
    </xf>
    <xf borderId="33" fillId="13" fontId="16" numFmtId="0" xfId="0" applyAlignment="1" applyBorder="1" applyFill="1" applyFont="1">
      <alignment horizontal="center" vertical="center"/>
    </xf>
    <xf borderId="35" fillId="13" fontId="16" numFmtId="0" xfId="0" applyAlignment="1" applyBorder="1" applyFont="1">
      <alignment horizontal="center" vertical="center"/>
    </xf>
    <xf borderId="0" fillId="0" fontId="17" numFmtId="0" xfId="0" applyAlignment="1" applyFont="1">
      <alignment horizontal="left" vertical="center"/>
    </xf>
    <xf borderId="20" fillId="14" fontId="9" numFmtId="0" xfId="0" applyAlignment="1" applyBorder="1" applyFill="1" applyFont="1">
      <alignment horizontal="center" vertical="center"/>
    </xf>
    <xf borderId="8" fillId="0" fontId="9" numFmtId="0" xfId="0" applyAlignment="1" applyBorder="1" applyFont="1">
      <alignment horizontal="center" vertical="center"/>
    </xf>
    <xf borderId="20" fillId="15" fontId="9" numFmtId="0" xfId="0" applyAlignment="1" applyBorder="1" applyFill="1" applyFont="1">
      <alignment horizontal="center" shrinkToFit="0" vertical="center" wrapText="1"/>
    </xf>
    <xf borderId="8" fillId="0" fontId="8" numFmtId="0" xfId="0" applyAlignment="1" applyBorder="1" applyFont="1">
      <alignment horizontal="center" vertical="center"/>
    </xf>
    <xf borderId="0" fillId="0" fontId="9" numFmtId="0" xfId="0" applyAlignment="1" applyFont="1">
      <alignment horizontal="left" vertical="center"/>
    </xf>
    <xf borderId="8" fillId="5" fontId="9" numFmtId="0" xfId="0" applyAlignment="1" applyBorder="1" applyFont="1">
      <alignment horizontal="center" vertical="center"/>
    </xf>
    <xf borderId="20" fillId="15" fontId="7" numFmtId="0" xfId="0" applyAlignment="1" applyBorder="1" applyFont="1">
      <alignment vertical="center"/>
    </xf>
    <xf borderId="0" fillId="0" fontId="8" numFmtId="0" xfId="0" applyAlignment="1" applyFont="1">
      <alignment vertical="center"/>
    </xf>
    <xf borderId="0" fillId="0" fontId="9" numFmtId="0" xfId="0" applyAlignment="1" applyFont="1">
      <alignment vertical="center"/>
    </xf>
    <xf borderId="31" fillId="14" fontId="9" numFmtId="0" xfId="0" applyAlignment="1" applyBorder="1" applyFont="1">
      <alignment horizontal="center" vertical="center"/>
    </xf>
    <xf borderId="8" fillId="16" fontId="9" numFmtId="0" xfId="0" applyAlignment="1" applyBorder="1" applyFill="1" applyFont="1">
      <alignment horizontal="center" vertical="center"/>
    </xf>
    <xf borderId="8" fillId="16" fontId="1" numFmtId="0" xfId="0" applyAlignment="1" applyBorder="1" applyFont="1">
      <alignment horizontal="center" vertical="center"/>
    </xf>
    <xf borderId="8" fillId="0" fontId="18" numFmtId="0" xfId="0" applyAlignment="1" applyBorder="1" applyFont="1">
      <alignment horizontal="center" shrinkToFit="0" vertical="center" wrapText="1"/>
    </xf>
    <xf borderId="31" fillId="0" fontId="9" numFmtId="0" xfId="0" applyAlignment="1" applyBorder="1" applyFont="1">
      <alignment horizontal="center" shrinkToFit="0" vertical="center" wrapText="1"/>
    </xf>
    <xf borderId="31" fillId="0" fontId="9" numFmtId="0" xfId="0" applyAlignment="1" applyBorder="1" applyFont="1">
      <alignment horizontal="center" vertical="center"/>
    </xf>
    <xf borderId="8" fillId="7" fontId="9" numFmtId="0" xfId="0" applyAlignment="1" applyBorder="1" applyFont="1">
      <alignment horizontal="center" vertical="center"/>
    </xf>
    <xf borderId="20" fillId="14" fontId="19" numFmtId="0" xfId="0" applyAlignment="1" applyBorder="1" applyFont="1">
      <alignment horizontal="center" shrinkToFit="0" vertical="center" wrapText="1"/>
    </xf>
    <xf borderId="8" fillId="0" fontId="9" numFmtId="3" xfId="0" applyAlignment="1" applyBorder="1" applyFont="1" applyNumberFormat="1">
      <alignment horizontal="center" vertical="center"/>
    </xf>
    <xf borderId="20" fillId="0" fontId="9" numFmtId="0" xfId="0" applyAlignment="1" applyBorder="1" applyFont="1">
      <alignment horizontal="center" vertical="center"/>
    </xf>
    <xf borderId="20" fillId="0" fontId="9" numFmtId="0" xfId="0" applyAlignment="1" applyBorder="1" applyFont="1">
      <alignment horizontal="center" shrinkToFit="0" vertical="center" wrapText="1"/>
    </xf>
    <xf borderId="8" fillId="0" fontId="9" numFmtId="0" xfId="0" applyAlignment="1" applyBorder="1" applyFont="1">
      <alignment horizontal="center" shrinkToFit="0" vertical="center" wrapText="1"/>
    </xf>
    <xf borderId="8" fillId="17" fontId="9" numFmtId="0" xfId="0" applyAlignment="1" applyBorder="1" applyFill="1" applyFont="1">
      <alignment horizontal="center" shrinkToFit="0" vertical="center" wrapText="1"/>
    </xf>
    <xf borderId="8" fillId="18" fontId="9" numFmtId="0" xfId="0" applyAlignment="1" applyBorder="1" applyFill="1" applyFont="1">
      <alignment horizontal="center" vertical="center"/>
    </xf>
    <xf borderId="20" fillId="0" fontId="20" numFmtId="0" xfId="0" applyAlignment="1" applyBorder="1" applyFont="1">
      <alignment horizontal="center" vertical="center"/>
    </xf>
    <xf borderId="20" fillId="19" fontId="20" numFmtId="0" xfId="0" applyAlignment="1" applyBorder="1" applyFill="1" applyFont="1">
      <alignment horizontal="center" shrinkToFit="0" vertical="center" wrapText="1"/>
    </xf>
    <xf borderId="20" fillId="0" fontId="1" numFmtId="0" xfId="0" applyAlignment="1" applyBorder="1" applyFont="1">
      <alignment vertical="center"/>
    </xf>
    <xf borderId="20" fillId="14" fontId="21" numFmtId="0" xfId="0" applyAlignment="1" applyBorder="1" applyFont="1">
      <alignment horizontal="center" shrinkToFit="0" vertical="center" wrapText="1"/>
    </xf>
    <xf borderId="20" fillId="20" fontId="13" numFmtId="0" xfId="0" applyAlignment="1" applyBorder="1" applyFill="1" applyFont="1">
      <alignment horizontal="center" shrinkToFit="0" vertical="center" wrapText="1"/>
    </xf>
    <xf borderId="20" fillId="10" fontId="13" numFmtId="0" xfId="0" applyAlignment="1" applyBorder="1" applyFont="1">
      <alignment horizontal="center" shrinkToFit="0" vertical="center" wrapText="1"/>
    </xf>
    <xf borderId="20" fillId="15" fontId="1" numFmtId="0" xfId="0" applyAlignment="1" applyBorder="1" applyFont="1">
      <alignment horizontal="center" shrinkToFit="0" vertical="center" wrapText="1"/>
    </xf>
    <xf borderId="20" fillId="6" fontId="8" numFmtId="0" xfId="0" applyAlignment="1" applyBorder="1" applyFont="1">
      <alignment horizontal="center" vertical="center"/>
    </xf>
    <xf borderId="20" fillId="21" fontId="9" numFmtId="0" xfId="0" applyAlignment="1" applyBorder="1" applyFill="1" applyFont="1">
      <alignment horizontal="center" vertical="center"/>
    </xf>
    <xf borderId="20" fillId="0" fontId="22" numFmtId="0" xfId="0" applyAlignment="1" applyBorder="1" applyFont="1">
      <alignment horizontal="left" readingOrder="0" shrinkToFit="0" wrapText="0"/>
    </xf>
    <xf borderId="9" fillId="0" fontId="22" numFmtId="0" xfId="0" applyAlignment="1" applyBorder="1" applyFont="1">
      <alignment horizontal="left" readingOrder="0" shrinkToFit="0" wrapText="0"/>
    </xf>
    <xf borderId="20" fillId="0" fontId="23" numFmtId="0" xfId="0" applyAlignment="1" applyBorder="1" applyFont="1">
      <alignment horizontal="center" readingOrder="0"/>
    </xf>
    <xf borderId="20" fillId="0" fontId="14" numFmtId="0" xfId="0" applyAlignment="1" applyBorder="1" applyFont="1">
      <alignment horizontal="center" vertical="bottom"/>
    </xf>
    <xf borderId="20" fillId="0" fontId="1" numFmtId="0" xfId="0" applyAlignment="1" applyBorder="1" applyFont="1">
      <alignment horizontal="center" readingOrder="0" vertical="center"/>
    </xf>
    <xf borderId="20" fillId="14" fontId="1" numFmtId="2" xfId="0" applyAlignment="1" applyBorder="1" applyFont="1" applyNumberFormat="1">
      <alignment vertical="center"/>
    </xf>
    <xf borderId="20" fillId="15" fontId="1" numFmtId="0" xfId="0" applyAlignment="1" applyBorder="1" applyFont="1">
      <alignment vertical="center"/>
    </xf>
    <xf borderId="23" fillId="0" fontId="22" numFmtId="0" xfId="0" applyAlignment="1" applyBorder="1" applyFont="1">
      <alignment horizontal="left" readingOrder="0" shrinkToFit="0" wrapText="0"/>
    </xf>
    <xf borderId="15" fillId="0" fontId="22" numFmtId="0" xfId="0" applyAlignment="1" applyBorder="1" applyFont="1">
      <alignment horizontal="left" readingOrder="0" shrinkToFit="0" wrapText="0"/>
    </xf>
    <xf borderId="20" fillId="14" fontId="1" numFmtId="0" xfId="0" applyAlignment="1" applyBorder="1" applyFont="1">
      <alignment vertical="center"/>
    </xf>
    <xf borderId="20" fillId="0" fontId="7" numFmtId="0" xfId="0" applyAlignment="1" applyBorder="1" applyFont="1">
      <alignment horizontal="center" vertical="center"/>
    </xf>
    <xf borderId="20" fillId="10" fontId="9" numFmtId="2" xfId="0" applyAlignment="1" applyBorder="1" applyFont="1" applyNumberFormat="1">
      <alignment horizontal="center" vertical="center"/>
    </xf>
    <xf borderId="20" fillId="22" fontId="8" numFmtId="9" xfId="0" applyAlignment="1" applyBorder="1" applyFill="1" applyFont="1" applyNumberFormat="1">
      <alignment horizontal="center"/>
    </xf>
    <xf borderId="8" fillId="23" fontId="1" numFmtId="0" xfId="0" applyAlignment="1" applyBorder="1" applyFill="1" applyFont="1">
      <alignment horizontal="left"/>
    </xf>
    <xf borderId="0" fillId="0" fontId="24" numFmtId="0" xfId="0" applyAlignment="1" applyFont="1">
      <alignment horizontal="left" vertical="center"/>
    </xf>
    <xf borderId="0" fillId="0" fontId="9" numFmtId="0" xfId="0" applyAlignment="1" applyFont="1">
      <alignment horizontal="center" vertical="center"/>
    </xf>
    <xf borderId="20" fillId="23" fontId="1" numFmtId="0" xfId="0" applyAlignment="1" applyBorder="1" applyFont="1">
      <alignment vertical="center"/>
    </xf>
    <xf borderId="8" fillId="23" fontId="1" numFmtId="0" xfId="0" applyAlignment="1" applyBorder="1" applyFont="1">
      <alignment horizontal="left" shrinkToFit="0" wrapText="1"/>
    </xf>
    <xf borderId="0" fillId="0" fontId="1" numFmtId="0" xfId="0" applyFont="1"/>
    <xf borderId="9" fillId="0" fontId="24" numFmtId="0" xfId="0" applyAlignment="1" applyBorder="1" applyFont="1">
      <alignment horizontal="center" shrinkToFit="0" vertical="center" wrapText="1"/>
    </xf>
    <xf borderId="20" fillId="0" fontId="24" numFmtId="0" xfId="0" applyAlignment="1" applyBorder="1" applyFont="1">
      <alignment horizontal="center" shrinkToFit="0" vertical="center" wrapText="1"/>
    </xf>
    <xf borderId="6" fillId="0" fontId="24" numFmtId="0" xfId="0" applyAlignment="1" applyBorder="1" applyFont="1">
      <alignment horizontal="center" shrinkToFit="0" vertical="center" wrapText="1"/>
    </xf>
    <xf borderId="0" fillId="0" fontId="25" numFmtId="0" xfId="0" applyAlignment="1" applyFont="1">
      <alignment horizontal="center" shrinkToFit="0" vertical="center" wrapText="1"/>
    </xf>
    <xf borderId="37" fillId="24" fontId="24" numFmtId="0" xfId="0" applyAlignment="1" applyBorder="1" applyFill="1" applyFont="1">
      <alignment horizontal="left" shrinkToFit="0" vertical="center" wrapText="1"/>
    </xf>
    <xf borderId="20" fillId="24" fontId="24" numFmtId="0" xfId="0" applyAlignment="1" applyBorder="1" applyFont="1">
      <alignment horizontal="left" shrinkToFit="0" vertical="center" wrapText="1"/>
    </xf>
    <xf borderId="6" fillId="0" fontId="26" numFmtId="0" xfId="0" applyAlignment="1" applyBorder="1" applyFont="1">
      <alignment horizontal="center" shrinkToFit="0" vertical="center" wrapText="1"/>
    </xf>
    <xf borderId="8" fillId="0" fontId="26"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37" fillId="25" fontId="1" numFmtId="0" xfId="0" applyAlignment="1" applyBorder="1" applyFill="1" applyFont="1">
      <alignment horizontal="left" vertical="center"/>
    </xf>
    <xf borderId="20" fillId="25" fontId="1" numFmtId="0" xfId="0" applyAlignment="1" applyBorder="1" applyFont="1">
      <alignment horizontal="left" vertical="center"/>
    </xf>
    <xf borderId="18" fillId="0" fontId="1" numFmtId="0" xfId="0" applyAlignment="1" applyBorder="1" applyFont="1">
      <alignment horizontal="center" vertical="center"/>
    </xf>
    <xf borderId="6" fillId="0" fontId="1" numFmtId="0" xfId="0" applyAlignment="1" applyBorder="1" applyFont="1">
      <alignment horizontal="center" vertical="center"/>
    </xf>
    <xf borderId="37" fillId="26" fontId="1" numFmtId="0" xfId="0" applyAlignment="1" applyBorder="1" applyFill="1" applyFont="1">
      <alignment horizontal="left" vertical="center"/>
    </xf>
    <xf borderId="20" fillId="26" fontId="1" numFmtId="0" xfId="0" applyAlignment="1" applyBorder="1" applyFont="1">
      <alignment horizontal="left" vertical="center"/>
    </xf>
  </cellXfs>
  <cellStyles count="1">
    <cellStyle xfId="0" name="Normal" builtinId="0"/>
  </cellStyles>
  <dxfs count="2">
    <dxf>
      <font>
        <color rgb="FF9C0006"/>
      </font>
      <fill>
        <patternFill patternType="solid">
          <fgColor rgb="FFFFC7CE"/>
          <bgColor rgb="FFFFC7CE"/>
        </patternFill>
      </fill>
      <border/>
    </dxf>
    <dxf>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495300</xdr:colOff>
      <xdr:row>0</xdr:row>
      <xdr:rowOff>0</xdr:rowOff>
    </xdr:from>
    <xdr:ext cx="723900"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 width="12.5"/>
    <col customWidth="1" min="3" max="3" width="7.88"/>
    <col customWidth="1" min="4" max="4" width="10.5"/>
    <col customWidth="1" min="5" max="5" width="10.63"/>
    <col customWidth="1" min="6" max="6" width="8.63"/>
    <col customWidth="1" min="7" max="7" width="13.75"/>
    <col customWidth="1" min="8" max="8" width="10.0"/>
    <col customWidth="1" min="9" max="9" width="7.63"/>
    <col customWidth="1" min="10" max="10" width="35.5"/>
    <col customWidth="1" min="11" max="11" width="7.63"/>
    <col customWidth="1" min="12" max="12" width="9.25"/>
    <col customWidth="1" min="13" max="14" width="7.63"/>
    <col customWidth="1" min="15" max="15" width="10.63"/>
    <col customWidth="1" min="16" max="16" width="15.0"/>
    <col customWidth="1" min="17" max="18" width="11.5"/>
    <col customWidth="1" min="19" max="26" width="7.63"/>
  </cols>
  <sheetData>
    <row r="1" ht="14.25" customHeight="1">
      <c r="A1" s="1"/>
      <c r="C1" s="2" t="s">
        <v>0</v>
      </c>
      <c r="D1" s="3"/>
      <c r="E1" s="3"/>
      <c r="F1" s="3"/>
      <c r="G1" s="3"/>
      <c r="H1" s="3"/>
      <c r="I1" s="3"/>
      <c r="J1" s="3"/>
      <c r="K1" s="3"/>
      <c r="L1" s="3"/>
      <c r="M1" s="3"/>
      <c r="N1" s="3"/>
      <c r="O1" s="3"/>
      <c r="P1" s="3"/>
      <c r="Q1" s="4"/>
      <c r="R1" s="4"/>
    </row>
    <row r="2" ht="14.25" customHeight="1">
      <c r="C2" s="5"/>
      <c r="Q2" s="4"/>
      <c r="R2" s="4"/>
    </row>
    <row r="3" ht="14.25" customHeight="1">
      <c r="C3" s="5"/>
      <c r="Q3" s="4"/>
      <c r="R3" s="4"/>
    </row>
    <row r="4" ht="17.25" customHeight="1">
      <c r="A4" s="6"/>
      <c r="B4" s="6"/>
      <c r="C4" s="7"/>
      <c r="D4" s="6"/>
      <c r="E4" s="6"/>
      <c r="F4" s="6"/>
      <c r="G4" s="6"/>
      <c r="H4" s="6"/>
      <c r="I4" s="6"/>
      <c r="J4" s="6"/>
      <c r="K4" s="6"/>
      <c r="L4" s="6"/>
      <c r="M4" s="6"/>
      <c r="N4" s="6"/>
      <c r="O4" s="6"/>
      <c r="P4" s="6"/>
      <c r="Q4" s="4"/>
      <c r="R4" s="4"/>
    </row>
    <row r="5" ht="14.25" customHeight="1">
      <c r="A5" s="8" t="s">
        <v>1</v>
      </c>
      <c r="B5" s="9"/>
      <c r="C5" s="10" t="s">
        <v>2</v>
      </c>
      <c r="D5" s="11"/>
      <c r="E5" s="10" t="s">
        <v>3</v>
      </c>
      <c r="F5" s="11"/>
      <c r="G5" s="12" t="s">
        <v>4</v>
      </c>
      <c r="H5" s="13"/>
      <c r="I5" s="14"/>
      <c r="J5" s="12" t="s">
        <v>5</v>
      </c>
      <c r="K5" s="13"/>
      <c r="L5" s="13"/>
      <c r="M5" s="14"/>
      <c r="N5" s="12" t="s">
        <v>6</v>
      </c>
      <c r="O5" s="14"/>
      <c r="P5" s="15" t="s">
        <v>7</v>
      </c>
      <c r="Q5" s="4"/>
      <c r="R5" s="4"/>
    </row>
    <row r="6" ht="28.5" customHeight="1">
      <c r="A6" s="16"/>
      <c r="B6" s="17"/>
      <c r="C6" s="18" t="s">
        <v>8</v>
      </c>
      <c r="D6" s="11"/>
      <c r="E6" s="19">
        <v>1830131.0</v>
      </c>
      <c r="F6" s="11"/>
      <c r="G6" s="20" t="s">
        <v>9</v>
      </c>
      <c r="H6" s="6"/>
      <c r="I6" s="17"/>
      <c r="J6" s="21" t="s">
        <v>10</v>
      </c>
      <c r="M6" s="22"/>
      <c r="N6" s="20">
        <v>2.0</v>
      </c>
      <c r="O6" s="17"/>
      <c r="P6" s="23">
        <v>44985.0</v>
      </c>
      <c r="Q6" s="4"/>
      <c r="R6" s="4"/>
    </row>
    <row r="7" ht="14.25" customHeight="1">
      <c r="A7" s="24" t="s">
        <v>11</v>
      </c>
      <c r="B7" s="9"/>
      <c r="C7" s="25" t="s">
        <v>12</v>
      </c>
      <c r="D7" s="26"/>
      <c r="E7" s="26"/>
      <c r="F7" s="26"/>
      <c r="G7" s="26"/>
      <c r="H7" s="26"/>
      <c r="I7" s="11"/>
      <c r="J7" s="27" t="s">
        <v>13</v>
      </c>
      <c r="K7" s="26"/>
      <c r="L7" s="26"/>
      <c r="M7" s="11"/>
      <c r="N7" s="25" t="s">
        <v>14</v>
      </c>
      <c r="O7" s="26"/>
      <c r="P7" s="11"/>
      <c r="Q7" s="4"/>
      <c r="R7" s="4"/>
    </row>
    <row r="8">
      <c r="A8" s="16"/>
      <c r="B8" s="17"/>
      <c r="C8" s="28" t="s">
        <v>15</v>
      </c>
      <c r="D8" s="6"/>
      <c r="E8" s="6"/>
      <c r="F8" s="6"/>
      <c r="G8" s="6"/>
      <c r="H8" s="6"/>
      <c r="I8" s="17"/>
      <c r="J8" s="29" t="s">
        <v>16</v>
      </c>
      <c r="K8" s="6"/>
      <c r="L8" s="6"/>
      <c r="M8" s="17"/>
      <c r="N8" s="29" t="s">
        <v>17</v>
      </c>
      <c r="O8" s="6"/>
      <c r="P8" s="17"/>
      <c r="Q8" s="4"/>
      <c r="R8" s="4"/>
    </row>
    <row r="9" ht="126.0" customHeight="1">
      <c r="A9" s="30" t="s">
        <v>18</v>
      </c>
      <c r="B9" s="11"/>
      <c r="C9" s="31" t="s">
        <v>19</v>
      </c>
      <c r="D9" s="6"/>
      <c r="E9" s="6"/>
      <c r="F9" s="6"/>
      <c r="G9" s="6"/>
      <c r="H9" s="6"/>
      <c r="I9" s="6"/>
      <c r="J9" s="6"/>
      <c r="K9" s="6"/>
      <c r="L9" s="6"/>
      <c r="M9" s="6"/>
      <c r="N9" s="6"/>
      <c r="O9" s="6"/>
      <c r="P9" s="17"/>
      <c r="Q9" s="4"/>
      <c r="R9" s="4"/>
    </row>
    <row r="10" ht="14.25" customHeight="1">
      <c r="A10" s="32" t="s">
        <v>20</v>
      </c>
      <c r="B10" s="9"/>
      <c r="C10" s="33" t="s">
        <v>21</v>
      </c>
      <c r="D10" s="13"/>
      <c r="E10" s="13"/>
      <c r="F10" s="13"/>
      <c r="G10" s="13"/>
      <c r="H10" s="13"/>
      <c r="I10" s="13"/>
      <c r="J10" s="13"/>
      <c r="K10" s="13"/>
      <c r="L10" s="13"/>
      <c r="M10" s="13"/>
      <c r="N10" s="13"/>
      <c r="O10" s="13"/>
      <c r="P10" s="14"/>
      <c r="Q10" s="4"/>
      <c r="R10" s="4"/>
    </row>
    <row r="11" ht="18.75" customHeight="1">
      <c r="A11" s="34"/>
      <c r="B11" s="22"/>
      <c r="C11" s="35" t="s">
        <v>22</v>
      </c>
      <c r="D11" s="14"/>
      <c r="E11" s="36" t="s">
        <v>23</v>
      </c>
      <c r="F11" s="26"/>
      <c r="G11" s="26"/>
      <c r="H11" s="26"/>
      <c r="I11" s="26"/>
      <c r="J11" s="26"/>
      <c r="K11" s="26"/>
      <c r="L11" s="26"/>
      <c r="M11" s="26"/>
      <c r="N11" s="26"/>
      <c r="O11" s="26"/>
      <c r="P11" s="11"/>
      <c r="Q11" s="4"/>
      <c r="R11" s="4"/>
    </row>
    <row r="12" ht="21.0" customHeight="1">
      <c r="A12" s="34"/>
      <c r="B12" s="22"/>
      <c r="C12" s="37" t="s">
        <v>24</v>
      </c>
      <c r="D12" s="14"/>
      <c r="E12" s="36" t="s">
        <v>25</v>
      </c>
      <c r="F12" s="26"/>
      <c r="G12" s="26"/>
      <c r="H12" s="26"/>
      <c r="I12" s="26"/>
      <c r="J12" s="26"/>
      <c r="K12" s="26"/>
      <c r="L12" s="26"/>
      <c r="M12" s="26"/>
      <c r="N12" s="26"/>
      <c r="O12" s="26"/>
      <c r="P12" s="11"/>
      <c r="Q12" s="4"/>
      <c r="R12" s="4"/>
    </row>
    <row r="13" ht="14.25" customHeight="1">
      <c r="A13" s="34"/>
      <c r="B13" s="22"/>
      <c r="C13" s="38"/>
      <c r="D13" s="17"/>
      <c r="E13" s="39"/>
      <c r="F13" s="6"/>
      <c r="G13" s="6"/>
      <c r="H13" s="6"/>
      <c r="I13" s="6"/>
      <c r="J13" s="6"/>
      <c r="K13" s="6"/>
      <c r="L13" s="6"/>
      <c r="M13" s="6"/>
      <c r="N13" s="6"/>
      <c r="O13" s="6"/>
      <c r="P13" s="17"/>
      <c r="Q13" s="4"/>
      <c r="R13" s="4"/>
    </row>
    <row r="14" ht="14.25" customHeight="1">
      <c r="A14" s="34"/>
      <c r="B14" s="22"/>
      <c r="C14" s="40" t="s">
        <v>26</v>
      </c>
      <c r="D14" s="13"/>
      <c r="E14" s="13"/>
      <c r="F14" s="13"/>
      <c r="G14" s="13"/>
      <c r="H14" s="13"/>
      <c r="I14" s="13"/>
      <c r="J14" s="13"/>
      <c r="K14" s="13"/>
      <c r="L14" s="13"/>
      <c r="M14" s="13"/>
      <c r="N14" s="14"/>
      <c r="O14" s="40" t="s">
        <v>27</v>
      </c>
      <c r="P14" s="14"/>
      <c r="Q14" s="4"/>
      <c r="R14" s="4"/>
    </row>
    <row r="15" ht="30.0" customHeight="1">
      <c r="A15" s="34"/>
      <c r="B15" s="22"/>
      <c r="C15" s="41" t="s">
        <v>28</v>
      </c>
      <c r="D15" s="14"/>
      <c r="E15" s="42" t="s">
        <v>29</v>
      </c>
      <c r="F15" s="13"/>
      <c r="G15" s="13"/>
      <c r="H15" s="13"/>
      <c r="I15" s="13"/>
      <c r="J15" s="13"/>
      <c r="K15" s="13"/>
      <c r="L15" s="13"/>
      <c r="M15" s="13"/>
      <c r="N15" s="14"/>
      <c r="O15" s="37" t="s">
        <v>30</v>
      </c>
      <c r="P15" s="14"/>
      <c r="Q15" s="4"/>
      <c r="R15" s="4"/>
    </row>
    <row r="16" ht="30.75" customHeight="1">
      <c r="A16" s="34"/>
      <c r="B16" s="22"/>
      <c r="C16" s="41" t="s">
        <v>31</v>
      </c>
      <c r="D16" s="14"/>
      <c r="E16" s="42" t="s">
        <v>32</v>
      </c>
      <c r="F16" s="13"/>
      <c r="G16" s="13"/>
      <c r="H16" s="13"/>
      <c r="I16" s="13"/>
      <c r="J16" s="13"/>
      <c r="K16" s="13"/>
      <c r="L16" s="13"/>
      <c r="M16" s="13"/>
      <c r="N16" s="14"/>
      <c r="O16" s="43" t="s">
        <v>30</v>
      </c>
      <c r="P16" s="11"/>
      <c r="Q16" s="4"/>
      <c r="R16" s="4"/>
    </row>
    <row r="17" ht="30.75" customHeight="1">
      <c r="A17" s="34"/>
      <c r="B17" s="22"/>
      <c r="C17" s="41" t="s">
        <v>33</v>
      </c>
      <c r="D17" s="14"/>
      <c r="E17" s="42" t="s">
        <v>34</v>
      </c>
      <c r="F17" s="13"/>
      <c r="G17" s="13"/>
      <c r="H17" s="13"/>
      <c r="I17" s="13"/>
      <c r="J17" s="13"/>
      <c r="K17" s="13"/>
      <c r="L17" s="13"/>
      <c r="M17" s="13"/>
      <c r="N17" s="14"/>
      <c r="O17" s="43" t="s">
        <v>35</v>
      </c>
      <c r="P17" s="11"/>
      <c r="Q17" s="4"/>
      <c r="R17" s="4"/>
    </row>
    <row r="18">
      <c r="A18" s="34"/>
      <c r="B18" s="22"/>
      <c r="C18" s="41" t="s">
        <v>36</v>
      </c>
      <c r="D18" s="14"/>
      <c r="E18" s="42" t="s">
        <v>37</v>
      </c>
      <c r="F18" s="13"/>
      <c r="G18" s="13"/>
      <c r="H18" s="13"/>
      <c r="I18" s="13"/>
      <c r="J18" s="13"/>
      <c r="K18" s="13"/>
      <c r="L18" s="13"/>
      <c r="M18" s="13"/>
      <c r="N18" s="14"/>
      <c r="O18" s="43" t="s">
        <v>35</v>
      </c>
      <c r="P18" s="11"/>
      <c r="Q18" s="4"/>
      <c r="R18" s="4"/>
    </row>
    <row r="19" ht="14.25" customHeight="1">
      <c r="A19" s="16"/>
      <c r="B19" s="17"/>
      <c r="C19" s="44"/>
      <c r="D19" s="17"/>
      <c r="E19" s="45"/>
      <c r="F19" s="6"/>
      <c r="G19" s="6"/>
      <c r="H19" s="6"/>
      <c r="I19" s="6"/>
      <c r="J19" s="6"/>
      <c r="K19" s="6"/>
      <c r="L19" s="6"/>
      <c r="M19" s="6"/>
      <c r="N19" s="17"/>
      <c r="O19" s="44"/>
      <c r="P19" s="17"/>
      <c r="Q19" s="4"/>
      <c r="R19" s="4"/>
    </row>
    <row r="20">
      <c r="A20" s="46" t="s">
        <v>38</v>
      </c>
      <c r="B20" s="9"/>
      <c r="C20" s="47" t="s">
        <v>39</v>
      </c>
      <c r="D20" s="48" t="s">
        <v>40</v>
      </c>
      <c r="E20" s="13"/>
      <c r="F20" s="13"/>
      <c r="G20" s="14"/>
      <c r="H20" s="47" t="s">
        <v>41</v>
      </c>
      <c r="I20" s="48" t="s">
        <v>42</v>
      </c>
      <c r="J20" s="13"/>
      <c r="K20" s="13"/>
      <c r="L20" s="14"/>
      <c r="M20" s="48" t="s">
        <v>43</v>
      </c>
      <c r="N20" s="14"/>
      <c r="O20" s="48" t="s">
        <v>44</v>
      </c>
      <c r="P20" s="14"/>
      <c r="Q20" s="49" t="s">
        <v>45</v>
      </c>
      <c r="R20" s="49" t="s">
        <v>46</v>
      </c>
    </row>
    <row r="21" ht="14.25" customHeight="1">
      <c r="A21" s="34"/>
      <c r="B21" s="22"/>
      <c r="C21" s="50">
        <v>1.0</v>
      </c>
      <c r="D21" s="51" t="s">
        <v>47</v>
      </c>
      <c r="E21" s="26"/>
      <c r="F21" s="26"/>
      <c r="G21" s="11"/>
      <c r="H21" s="52">
        <v>1.0</v>
      </c>
      <c r="I21" s="53" t="s">
        <v>48</v>
      </c>
      <c r="J21" s="13"/>
      <c r="K21" s="13"/>
      <c r="L21" s="14"/>
      <c r="M21" s="54">
        <v>0.15</v>
      </c>
      <c r="N21" s="14"/>
      <c r="O21" s="55">
        <f>SUM(M21:N24)</f>
        <v>0.8</v>
      </c>
      <c r="P21" s="56"/>
      <c r="Q21" s="57">
        <v>3.0</v>
      </c>
      <c r="R21" s="58">
        <f t="shared" ref="R21:R25" si="1">(M21/Q21)*100</f>
        <v>5</v>
      </c>
    </row>
    <row r="22" ht="14.25" customHeight="1">
      <c r="A22" s="34"/>
      <c r="B22" s="22"/>
      <c r="C22" s="50">
        <v>2.0</v>
      </c>
      <c r="D22" s="51" t="s">
        <v>47</v>
      </c>
      <c r="E22" s="26"/>
      <c r="F22" s="26"/>
      <c r="G22" s="11"/>
      <c r="H22" s="59">
        <v>2.0</v>
      </c>
      <c r="I22" s="53" t="s">
        <v>49</v>
      </c>
      <c r="J22" s="13"/>
      <c r="K22" s="13"/>
      <c r="L22" s="14"/>
      <c r="M22" s="54">
        <v>0.2</v>
      </c>
      <c r="N22" s="14"/>
      <c r="O22" s="34"/>
      <c r="Q22" s="57">
        <v>3.0</v>
      </c>
      <c r="R22" s="58">
        <f t="shared" si="1"/>
        <v>6.666666667</v>
      </c>
    </row>
    <row r="23" ht="14.25" customHeight="1">
      <c r="A23" s="34"/>
      <c r="B23" s="22"/>
      <c r="C23" s="50">
        <v>3.0</v>
      </c>
      <c r="D23" s="51" t="s">
        <v>47</v>
      </c>
      <c r="E23" s="26"/>
      <c r="F23" s="26"/>
      <c r="G23" s="11"/>
      <c r="H23" s="52">
        <v>3.0</v>
      </c>
      <c r="I23" s="53" t="s">
        <v>50</v>
      </c>
      <c r="J23" s="13"/>
      <c r="K23" s="13"/>
      <c r="L23" s="14"/>
      <c r="M23" s="54">
        <v>0.2</v>
      </c>
      <c r="N23" s="14"/>
      <c r="O23" s="34"/>
      <c r="Q23" s="57">
        <v>4.0</v>
      </c>
      <c r="R23" s="58">
        <f t="shared" si="1"/>
        <v>5</v>
      </c>
    </row>
    <row r="24" ht="14.25" customHeight="1">
      <c r="A24" s="34"/>
      <c r="B24" s="22"/>
      <c r="C24" s="60">
        <v>4.0</v>
      </c>
      <c r="D24" s="51" t="s">
        <v>47</v>
      </c>
      <c r="E24" s="26"/>
      <c r="F24" s="26"/>
      <c r="G24" s="11"/>
      <c r="H24" s="52" t="s">
        <v>51</v>
      </c>
      <c r="I24" s="53" t="s">
        <v>52</v>
      </c>
      <c r="J24" s="13"/>
      <c r="K24" s="13"/>
      <c r="L24" s="14"/>
      <c r="M24" s="54">
        <v>0.25</v>
      </c>
      <c r="N24" s="14"/>
      <c r="O24" s="16"/>
      <c r="P24" s="6"/>
      <c r="Q24" s="57">
        <v>4.0</v>
      </c>
      <c r="R24" s="58">
        <f t="shared" si="1"/>
        <v>6.25</v>
      </c>
    </row>
    <row r="25" ht="14.25" customHeight="1">
      <c r="A25" s="34"/>
      <c r="B25" s="22"/>
      <c r="C25" s="61">
        <v>5.0</v>
      </c>
      <c r="D25" s="62" t="s">
        <v>53</v>
      </c>
      <c r="E25" s="6"/>
      <c r="F25" s="6"/>
      <c r="G25" s="17"/>
      <c r="H25" s="63" t="s">
        <v>51</v>
      </c>
      <c r="I25" s="53" t="s">
        <v>54</v>
      </c>
      <c r="J25" s="13"/>
      <c r="K25" s="13"/>
      <c r="L25" s="14"/>
      <c r="M25" s="54">
        <v>0.2</v>
      </c>
      <c r="N25" s="14"/>
      <c r="O25" s="64">
        <f>M25</f>
        <v>0.2</v>
      </c>
      <c r="P25" s="11"/>
      <c r="Q25" s="57">
        <v>4.0</v>
      </c>
      <c r="R25" s="58">
        <f t="shared" si="1"/>
        <v>5</v>
      </c>
    </row>
    <row r="26" ht="14.25" customHeight="1">
      <c r="A26" s="16"/>
      <c r="B26" s="17"/>
      <c r="C26" s="65" t="s">
        <v>55</v>
      </c>
      <c r="D26" s="13"/>
      <c r="E26" s="13"/>
      <c r="F26" s="13"/>
      <c r="G26" s="13"/>
      <c r="H26" s="13"/>
      <c r="I26" s="13"/>
      <c r="J26" s="13"/>
      <c r="K26" s="13"/>
      <c r="L26" s="14"/>
      <c r="M26" s="66">
        <f>SUM(M21:N25)</f>
        <v>1</v>
      </c>
      <c r="N26" s="14"/>
      <c r="O26" s="67">
        <f>SUM(O21:P25)</f>
        <v>1</v>
      </c>
      <c r="P26" s="11"/>
      <c r="Q26" s="4"/>
      <c r="R26" s="4"/>
    </row>
    <row r="27" ht="14.25" customHeight="1">
      <c r="A27" s="68" t="s">
        <v>56</v>
      </c>
      <c r="B27" s="9"/>
      <c r="C27" s="69" t="s">
        <v>57</v>
      </c>
      <c r="D27" s="13"/>
      <c r="E27" s="14"/>
      <c r="F27" s="70"/>
      <c r="G27" s="70"/>
      <c r="H27" s="70"/>
      <c r="I27" s="70"/>
      <c r="J27" s="70"/>
      <c r="K27" s="70"/>
      <c r="L27" s="70"/>
      <c r="M27" s="70"/>
      <c r="N27" s="70"/>
      <c r="O27" s="70"/>
      <c r="P27" s="71"/>
      <c r="Q27" s="4"/>
      <c r="R27" s="4"/>
    </row>
    <row r="28" ht="14.25" customHeight="1">
      <c r="A28" s="34"/>
      <c r="B28" s="22"/>
      <c r="C28" s="72" t="s">
        <v>58</v>
      </c>
      <c r="D28" s="70"/>
      <c r="E28" s="70"/>
      <c r="F28" s="70"/>
      <c r="G28" s="70"/>
      <c r="H28" s="70"/>
      <c r="I28" s="70"/>
      <c r="J28" s="70"/>
      <c r="K28" s="70"/>
      <c r="L28" s="70"/>
      <c r="M28" s="70"/>
      <c r="N28" s="70"/>
      <c r="O28" s="70"/>
      <c r="P28" s="71"/>
      <c r="Q28" s="4"/>
      <c r="R28" s="4"/>
    </row>
    <row r="29" ht="14.25" customHeight="1">
      <c r="A29" s="34"/>
      <c r="B29" s="22"/>
      <c r="C29" s="73" t="s">
        <v>59</v>
      </c>
      <c r="D29" s="70"/>
      <c r="E29" s="70"/>
      <c r="F29" s="70"/>
      <c r="G29" s="70"/>
      <c r="H29" s="70"/>
      <c r="I29" s="70"/>
      <c r="J29" s="70"/>
      <c r="K29" s="70"/>
      <c r="L29" s="70"/>
      <c r="M29" s="70"/>
      <c r="N29" s="70"/>
      <c r="O29" s="70"/>
      <c r="P29" s="71"/>
      <c r="Q29" s="4"/>
      <c r="R29" s="4"/>
    </row>
    <row r="30" ht="14.25" customHeight="1">
      <c r="A30" s="34"/>
      <c r="B30" s="22"/>
      <c r="C30" s="74"/>
      <c r="D30" s="70"/>
      <c r="E30" s="70"/>
      <c r="F30" s="70"/>
      <c r="G30" s="70"/>
      <c r="H30" s="70"/>
      <c r="I30" s="70"/>
      <c r="J30" s="70"/>
      <c r="K30" s="70"/>
      <c r="L30" s="70"/>
      <c r="M30" s="70"/>
      <c r="N30" s="70"/>
      <c r="O30" s="70"/>
      <c r="P30" s="71"/>
      <c r="Q30" s="4"/>
      <c r="R30" s="4"/>
    </row>
    <row r="31" ht="14.25" customHeight="1">
      <c r="A31" s="34"/>
      <c r="B31" s="22"/>
      <c r="C31" s="33" t="s">
        <v>60</v>
      </c>
      <c r="D31" s="13"/>
      <c r="E31" s="13"/>
      <c r="F31" s="75"/>
      <c r="G31" s="70"/>
      <c r="H31" s="70"/>
      <c r="I31" s="70"/>
      <c r="J31" s="70"/>
      <c r="K31" s="70"/>
      <c r="L31" s="70"/>
      <c r="M31" s="70"/>
      <c r="N31" s="70"/>
      <c r="O31" s="70"/>
      <c r="P31" s="71"/>
      <c r="Q31" s="4"/>
      <c r="R31" s="4"/>
    </row>
    <row r="32" ht="14.25" customHeight="1">
      <c r="A32" s="34"/>
      <c r="B32" s="22"/>
      <c r="C32" s="76"/>
      <c r="D32" s="70"/>
      <c r="E32" s="70"/>
      <c r="F32" s="75"/>
      <c r="G32" s="70"/>
      <c r="H32" s="70"/>
      <c r="I32" s="70"/>
      <c r="J32" s="70"/>
      <c r="K32" s="70"/>
      <c r="L32" s="70"/>
      <c r="M32" s="70"/>
      <c r="N32" s="70"/>
      <c r="O32" s="70"/>
      <c r="P32" s="71"/>
      <c r="Q32" s="4"/>
      <c r="R32" s="4"/>
    </row>
    <row r="33" ht="14.25" customHeight="1">
      <c r="A33" s="34"/>
      <c r="B33" s="22"/>
      <c r="C33" s="77"/>
      <c r="D33" s="70"/>
      <c r="E33" s="70"/>
      <c r="F33" s="75"/>
      <c r="G33" s="70"/>
      <c r="H33" s="70"/>
      <c r="I33" s="70"/>
      <c r="J33" s="70"/>
      <c r="K33" s="70"/>
      <c r="L33" s="70"/>
      <c r="M33" s="70"/>
      <c r="N33" s="70"/>
      <c r="O33" s="70"/>
      <c r="P33" s="71"/>
      <c r="Q33" s="4"/>
      <c r="R33" s="4"/>
    </row>
    <row r="34" ht="14.25" customHeight="1">
      <c r="A34" s="34"/>
      <c r="B34" s="22"/>
      <c r="C34" s="77"/>
      <c r="D34" s="70"/>
      <c r="E34" s="70"/>
      <c r="F34" s="70"/>
      <c r="G34" s="70"/>
      <c r="H34" s="70"/>
      <c r="I34" s="70"/>
      <c r="J34" s="70"/>
      <c r="K34" s="70"/>
      <c r="L34" s="70"/>
      <c r="M34" s="70"/>
      <c r="N34" s="70"/>
      <c r="O34" s="70"/>
      <c r="P34" s="71"/>
      <c r="Q34" s="4"/>
      <c r="R34" s="4"/>
    </row>
    <row r="35" ht="14.25" customHeight="1">
      <c r="A35" s="16"/>
      <c r="B35" s="17"/>
      <c r="D35" s="70"/>
      <c r="E35" s="70"/>
      <c r="F35" s="70"/>
      <c r="G35" s="70"/>
      <c r="H35" s="70"/>
      <c r="I35" s="70"/>
      <c r="J35" s="70"/>
      <c r="K35" s="70"/>
      <c r="L35" s="70"/>
      <c r="M35" s="70"/>
      <c r="N35" s="70"/>
      <c r="O35" s="70"/>
      <c r="P35" s="71"/>
      <c r="Q35" s="4"/>
      <c r="R35" s="4"/>
    </row>
    <row r="36" ht="14.25" customHeight="1">
      <c r="A36" s="46" t="s">
        <v>61</v>
      </c>
      <c r="B36" s="9"/>
      <c r="C36" s="78" t="s">
        <v>62</v>
      </c>
      <c r="D36" s="70"/>
      <c r="E36" s="70"/>
      <c r="F36" s="70"/>
      <c r="G36" s="70"/>
      <c r="H36" s="70"/>
      <c r="I36" s="70"/>
      <c r="J36" s="71"/>
      <c r="K36" s="69" t="s">
        <v>63</v>
      </c>
      <c r="L36" s="13"/>
      <c r="M36" s="13"/>
      <c r="N36" s="13"/>
      <c r="O36" s="13"/>
      <c r="P36" s="14"/>
      <c r="Q36" s="4"/>
      <c r="R36" s="4"/>
    </row>
    <row r="37" ht="21.0" customHeight="1">
      <c r="A37" s="16"/>
      <c r="B37" s="17"/>
      <c r="C37" s="79" t="s">
        <v>64</v>
      </c>
      <c r="D37" s="70"/>
      <c r="E37" s="70"/>
      <c r="F37" s="70"/>
      <c r="G37" s="70"/>
      <c r="H37" s="70"/>
      <c r="I37" s="70"/>
      <c r="J37" s="71"/>
      <c r="K37" s="80" t="s">
        <v>65</v>
      </c>
      <c r="L37" s="6"/>
      <c r="M37" s="6"/>
      <c r="N37" s="6"/>
      <c r="O37" s="6"/>
      <c r="P37" s="17"/>
      <c r="Q37" s="4"/>
      <c r="R37" s="4"/>
    </row>
    <row r="38" ht="14.25" customHeight="1">
      <c r="A38" s="30" t="s">
        <v>66</v>
      </c>
      <c r="B38" s="11"/>
      <c r="C38" s="70" t="s">
        <v>67</v>
      </c>
      <c r="D38" s="70"/>
      <c r="E38" s="70"/>
      <c r="F38" s="70"/>
      <c r="G38" s="70"/>
      <c r="H38" s="70"/>
      <c r="I38" s="70"/>
      <c r="J38" s="70"/>
      <c r="K38" s="70"/>
      <c r="L38" s="70"/>
      <c r="M38" s="70"/>
      <c r="N38" s="70"/>
      <c r="O38" s="70"/>
      <c r="P38" s="71"/>
      <c r="Q38" s="4"/>
      <c r="R38" s="4"/>
    </row>
    <row r="39" ht="14.25" customHeight="1">
      <c r="A39" s="30" t="s">
        <v>68</v>
      </c>
      <c r="B39" s="11"/>
      <c r="C39" s="70" t="s">
        <v>69</v>
      </c>
      <c r="D39" s="70"/>
      <c r="E39" s="70"/>
      <c r="F39" s="70"/>
      <c r="G39" s="70"/>
      <c r="H39" s="70"/>
      <c r="I39" s="70"/>
      <c r="J39" s="70"/>
      <c r="K39" s="70"/>
      <c r="L39" s="70"/>
      <c r="M39" s="70"/>
      <c r="N39" s="70"/>
      <c r="O39" s="70"/>
      <c r="P39" s="71"/>
      <c r="Q39" s="4"/>
      <c r="R39" s="4"/>
    </row>
    <row r="40" ht="14.25" customHeight="1">
      <c r="Q40" s="4"/>
      <c r="R40" s="4"/>
    </row>
    <row r="41" ht="14.25" customHeight="1">
      <c r="Q41" s="4"/>
      <c r="R41" s="4"/>
    </row>
    <row r="42" ht="42.0" customHeight="1">
      <c r="A42" s="81" t="s">
        <v>70</v>
      </c>
      <c r="B42" s="81" t="s">
        <v>71</v>
      </c>
      <c r="C42" s="82" t="s">
        <v>72</v>
      </c>
      <c r="D42" s="83"/>
      <c r="E42" s="84"/>
      <c r="F42" s="82" t="s">
        <v>73</v>
      </c>
      <c r="G42" s="84"/>
      <c r="H42" s="82" t="s">
        <v>74</v>
      </c>
      <c r="I42" s="84"/>
      <c r="J42" s="81" t="s">
        <v>75</v>
      </c>
      <c r="K42" s="82" t="s">
        <v>76</v>
      </c>
      <c r="L42" s="84"/>
      <c r="M42" s="82" t="s">
        <v>77</v>
      </c>
      <c r="N42" s="84"/>
      <c r="O42" s="82" t="s">
        <v>78</v>
      </c>
      <c r="P42" s="84"/>
      <c r="Q42" s="4"/>
      <c r="R42" s="4"/>
    </row>
    <row r="43" ht="104.25" customHeight="1">
      <c r="A43" s="85">
        <v>1.0</v>
      </c>
      <c r="B43" s="86" t="s">
        <v>79</v>
      </c>
      <c r="C43" s="87" t="s">
        <v>80</v>
      </c>
      <c r="D43" s="26"/>
      <c r="E43" s="11"/>
      <c r="F43" s="88" t="s">
        <v>81</v>
      </c>
      <c r="G43" s="11"/>
      <c r="H43" s="19">
        <v>1.0</v>
      </c>
      <c r="I43" s="11"/>
      <c r="J43" s="89" t="s">
        <v>82</v>
      </c>
      <c r="K43" s="90" t="s">
        <v>83</v>
      </c>
      <c r="L43" s="11"/>
      <c r="M43" s="19" t="s">
        <v>84</v>
      </c>
      <c r="N43" s="11"/>
      <c r="O43" s="91"/>
      <c r="P43" s="11"/>
      <c r="Q43" s="4"/>
      <c r="R43" s="4"/>
      <c r="S43" s="92"/>
      <c r="T43" s="92"/>
      <c r="U43" s="92"/>
      <c r="V43" s="92"/>
      <c r="W43" s="92"/>
      <c r="X43" s="92"/>
      <c r="Y43" s="92"/>
      <c r="Z43" s="92"/>
    </row>
    <row r="44" ht="117.0" customHeight="1">
      <c r="A44" s="85">
        <v>2.0</v>
      </c>
      <c r="B44" s="86" t="s">
        <v>79</v>
      </c>
      <c r="C44" s="87" t="s">
        <v>80</v>
      </c>
      <c r="D44" s="26"/>
      <c r="E44" s="11"/>
      <c r="F44" s="88" t="s">
        <v>85</v>
      </c>
      <c r="G44" s="11"/>
      <c r="H44" s="19">
        <v>1.0</v>
      </c>
      <c r="I44" s="11"/>
      <c r="J44" s="89" t="s">
        <v>86</v>
      </c>
      <c r="K44" s="93" t="s">
        <v>83</v>
      </c>
      <c r="L44" s="11"/>
      <c r="M44" s="19" t="s">
        <v>84</v>
      </c>
      <c r="N44" s="11"/>
      <c r="O44" s="91"/>
      <c r="P44" s="11"/>
      <c r="Q44" s="4"/>
      <c r="R44" s="4"/>
      <c r="S44" s="92"/>
      <c r="T44" s="92"/>
      <c r="U44" s="92"/>
      <c r="V44" s="92"/>
      <c r="W44" s="92"/>
      <c r="X44" s="92"/>
      <c r="Y44" s="92"/>
      <c r="Z44" s="92"/>
    </row>
    <row r="45" ht="165.75" customHeight="1">
      <c r="A45" s="85">
        <v>3.0</v>
      </c>
      <c r="B45" s="86" t="s">
        <v>79</v>
      </c>
      <c r="C45" s="87" t="s">
        <v>80</v>
      </c>
      <c r="D45" s="26"/>
      <c r="E45" s="11"/>
      <c r="F45" s="88" t="s">
        <v>87</v>
      </c>
      <c r="G45" s="11"/>
      <c r="H45" s="19" t="s">
        <v>88</v>
      </c>
      <c r="I45" s="11"/>
      <c r="J45" s="89" t="s">
        <v>89</v>
      </c>
      <c r="K45" s="93" t="s">
        <v>90</v>
      </c>
      <c r="L45" s="11"/>
      <c r="M45" s="19" t="s">
        <v>84</v>
      </c>
      <c r="N45" s="11"/>
      <c r="O45" s="19"/>
      <c r="P45" s="11"/>
      <c r="Q45" s="4"/>
      <c r="R45" s="4"/>
      <c r="S45" s="92"/>
      <c r="T45" s="92"/>
      <c r="U45" s="92"/>
      <c r="V45" s="92"/>
      <c r="W45" s="92"/>
      <c r="X45" s="92"/>
      <c r="Y45" s="92"/>
      <c r="Z45" s="92"/>
    </row>
    <row r="46" ht="165.75" customHeight="1">
      <c r="A46" s="85">
        <v>4.0</v>
      </c>
      <c r="B46" s="86" t="s">
        <v>91</v>
      </c>
      <c r="C46" s="87" t="s">
        <v>92</v>
      </c>
      <c r="D46" s="26"/>
      <c r="E46" s="11"/>
      <c r="F46" s="94" t="s">
        <v>93</v>
      </c>
      <c r="G46" s="11"/>
      <c r="H46" s="19">
        <v>3.0</v>
      </c>
      <c r="I46" s="11"/>
      <c r="J46" s="89" t="s">
        <v>94</v>
      </c>
      <c r="K46" s="90" t="s">
        <v>83</v>
      </c>
      <c r="L46" s="11"/>
      <c r="M46" s="19" t="s">
        <v>84</v>
      </c>
      <c r="N46" s="11"/>
      <c r="O46" s="19"/>
      <c r="P46" s="11"/>
      <c r="Q46" s="4"/>
      <c r="R46" s="4"/>
      <c r="S46" s="92"/>
      <c r="T46" s="92"/>
      <c r="U46" s="92"/>
      <c r="V46" s="92"/>
      <c r="W46" s="92"/>
      <c r="X46" s="92"/>
      <c r="Y46" s="92"/>
      <c r="Z46" s="92"/>
    </row>
    <row r="47" ht="120.75" customHeight="1">
      <c r="A47" s="85">
        <v>5.0</v>
      </c>
      <c r="B47" s="86" t="s">
        <v>91</v>
      </c>
      <c r="C47" s="87" t="s">
        <v>92</v>
      </c>
      <c r="D47" s="26"/>
      <c r="E47" s="11"/>
      <c r="F47" s="94" t="s">
        <v>95</v>
      </c>
      <c r="G47" s="11"/>
      <c r="H47" s="19">
        <v>3.0</v>
      </c>
      <c r="I47" s="11"/>
      <c r="J47" s="89" t="s">
        <v>96</v>
      </c>
      <c r="K47" s="93" t="s">
        <v>83</v>
      </c>
      <c r="L47" s="11"/>
      <c r="M47" s="19" t="s">
        <v>84</v>
      </c>
      <c r="N47" s="11"/>
      <c r="O47" s="91"/>
      <c r="P47" s="11"/>
      <c r="Q47" s="4"/>
      <c r="R47" s="4"/>
      <c r="S47" s="92"/>
      <c r="T47" s="92"/>
      <c r="U47" s="92"/>
      <c r="V47" s="92"/>
      <c r="W47" s="92"/>
      <c r="X47" s="92"/>
      <c r="Y47" s="92"/>
      <c r="Z47" s="92"/>
    </row>
    <row r="48" ht="172.5" customHeight="1">
      <c r="A48" s="85">
        <v>6.0</v>
      </c>
      <c r="B48" s="86" t="s">
        <v>91</v>
      </c>
      <c r="C48" s="87" t="s">
        <v>92</v>
      </c>
      <c r="D48" s="26"/>
      <c r="E48" s="11"/>
      <c r="F48" s="94" t="s">
        <v>97</v>
      </c>
      <c r="G48" s="11"/>
      <c r="H48" s="19" t="s">
        <v>98</v>
      </c>
      <c r="I48" s="11"/>
      <c r="J48" s="89" t="s">
        <v>99</v>
      </c>
      <c r="K48" s="93" t="s">
        <v>90</v>
      </c>
      <c r="L48" s="11"/>
      <c r="M48" s="19" t="s">
        <v>84</v>
      </c>
      <c r="N48" s="11"/>
      <c r="O48" s="91"/>
      <c r="P48" s="11"/>
      <c r="Q48" s="4"/>
      <c r="R48" s="4"/>
      <c r="S48" s="92"/>
      <c r="T48" s="92"/>
      <c r="U48" s="92"/>
      <c r="V48" s="92"/>
      <c r="W48" s="92"/>
      <c r="X48" s="92"/>
      <c r="Y48" s="92"/>
      <c r="Z48" s="92"/>
    </row>
    <row r="49" ht="279.0" customHeight="1">
      <c r="A49" s="85">
        <v>7.0</v>
      </c>
      <c r="B49" s="86" t="s">
        <v>91</v>
      </c>
      <c r="C49" s="87" t="s">
        <v>92</v>
      </c>
      <c r="D49" s="26"/>
      <c r="E49" s="11"/>
      <c r="F49" s="94" t="s">
        <v>100</v>
      </c>
      <c r="G49" s="11"/>
      <c r="H49" s="19">
        <v>3.0</v>
      </c>
      <c r="I49" s="11"/>
      <c r="J49" s="89" t="s">
        <v>101</v>
      </c>
      <c r="K49" s="93" t="s">
        <v>83</v>
      </c>
      <c r="L49" s="11"/>
      <c r="M49" s="19" t="s">
        <v>84</v>
      </c>
      <c r="N49" s="11"/>
      <c r="O49" s="91"/>
      <c r="P49" s="11"/>
      <c r="Q49" s="4"/>
      <c r="R49" s="4"/>
      <c r="S49" s="92"/>
      <c r="T49" s="92"/>
      <c r="U49" s="92"/>
      <c r="V49" s="92"/>
      <c r="W49" s="92"/>
      <c r="X49" s="92"/>
      <c r="Y49" s="92"/>
      <c r="Z49" s="92"/>
    </row>
    <row r="50" ht="34.5" customHeight="1">
      <c r="A50" s="95"/>
      <c r="B50" s="96" t="s">
        <v>102</v>
      </c>
      <c r="C50" s="26"/>
      <c r="D50" s="26"/>
      <c r="E50" s="26"/>
      <c r="F50" s="26"/>
      <c r="G50" s="26"/>
      <c r="H50" s="26"/>
      <c r="I50" s="26"/>
      <c r="J50" s="26"/>
      <c r="K50" s="26"/>
      <c r="L50" s="26"/>
      <c r="M50" s="26"/>
      <c r="N50" s="26"/>
      <c r="O50" s="26"/>
      <c r="P50" s="11"/>
      <c r="Q50" s="4"/>
      <c r="R50" s="4"/>
      <c r="S50" s="92"/>
      <c r="T50" s="92"/>
      <c r="U50" s="92"/>
      <c r="V50" s="92"/>
      <c r="W50" s="92"/>
      <c r="X50" s="92"/>
      <c r="Y50" s="92"/>
      <c r="Z50" s="92"/>
    </row>
    <row r="51" ht="148.5" customHeight="1">
      <c r="A51" s="85">
        <v>8.0</v>
      </c>
      <c r="B51" s="86" t="s">
        <v>103</v>
      </c>
      <c r="C51" s="87" t="s">
        <v>104</v>
      </c>
      <c r="D51" s="26"/>
      <c r="E51" s="11"/>
      <c r="F51" s="94" t="s">
        <v>105</v>
      </c>
      <c r="G51" s="11"/>
      <c r="H51" s="19" t="s">
        <v>106</v>
      </c>
      <c r="I51" s="11"/>
      <c r="J51" s="89" t="s">
        <v>107</v>
      </c>
      <c r="K51" s="93" t="s">
        <v>90</v>
      </c>
      <c r="L51" s="11"/>
      <c r="M51" s="19" t="s">
        <v>84</v>
      </c>
      <c r="N51" s="11"/>
      <c r="O51" s="91"/>
      <c r="P51" s="11"/>
      <c r="Q51" s="4"/>
      <c r="R51" s="4"/>
      <c r="S51" s="92"/>
      <c r="T51" s="92"/>
      <c r="U51" s="92"/>
      <c r="V51" s="92"/>
      <c r="W51" s="92"/>
      <c r="X51" s="92"/>
      <c r="Y51" s="92"/>
      <c r="Z51" s="92"/>
    </row>
    <row r="52" ht="231.0" customHeight="1">
      <c r="A52" s="85">
        <v>9.0</v>
      </c>
      <c r="B52" s="86" t="s">
        <v>103</v>
      </c>
      <c r="C52" s="87" t="s">
        <v>104</v>
      </c>
      <c r="D52" s="26"/>
      <c r="E52" s="11"/>
      <c r="F52" s="94" t="s">
        <v>108</v>
      </c>
      <c r="G52" s="11"/>
      <c r="H52" s="19">
        <v>2.0</v>
      </c>
      <c r="I52" s="11"/>
      <c r="J52" s="89" t="s">
        <v>109</v>
      </c>
      <c r="K52" s="90" t="s">
        <v>83</v>
      </c>
      <c r="L52" s="11"/>
      <c r="M52" s="19" t="s">
        <v>84</v>
      </c>
      <c r="N52" s="11"/>
      <c r="O52" s="91"/>
      <c r="P52" s="11"/>
      <c r="Q52" s="4"/>
      <c r="R52" s="4"/>
      <c r="S52" s="92"/>
      <c r="T52" s="92"/>
      <c r="U52" s="92"/>
      <c r="V52" s="92"/>
      <c r="W52" s="92"/>
      <c r="X52" s="92"/>
      <c r="Y52" s="92"/>
      <c r="Z52" s="92"/>
    </row>
    <row r="53" ht="127.5" customHeight="1">
      <c r="A53" s="85">
        <v>10.0</v>
      </c>
      <c r="B53" s="86" t="s">
        <v>103</v>
      </c>
      <c r="C53" s="87" t="s">
        <v>104</v>
      </c>
      <c r="D53" s="26"/>
      <c r="E53" s="11"/>
      <c r="F53" s="94" t="s">
        <v>110</v>
      </c>
      <c r="G53" s="11"/>
      <c r="H53" s="19" t="s">
        <v>106</v>
      </c>
      <c r="I53" s="11"/>
      <c r="J53" s="89" t="s">
        <v>111</v>
      </c>
      <c r="K53" s="93" t="s">
        <v>90</v>
      </c>
      <c r="L53" s="11"/>
      <c r="M53" s="19" t="s">
        <v>84</v>
      </c>
      <c r="N53" s="11"/>
      <c r="O53" s="91"/>
      <c r="P53" s="11"/>
      <c r="Q53" s="4"/>
      <c r="R53" s="4"/>
      <c r="S53" s="92"/>
      <c r="T53" s="92"/>
      <c r="U53" s="92"/>
      <c r="V53" s="92"/>
      <c r="W53" s="92"/>
      <c r="X53" s="92"/>
      <c r="Y53" s="92"/>
      <c r="Z53" s="92"/>
    </row>
    <row r="54" ht="180.75" customHeight="1">
      <c r="A54" s="85">
        <v>11.0</v>
      </c>
      <c r="B54" s="86" t="s">
        <v>103</v>
      </c>
      <c r="C54" s="87" t="s">
        <v>104</v>
      </c>
      <c r="D54" s="26"/>
      <c r="E54" s="11"/>
      <c r="F54" s="94" t="s">
        <v>112</v>
      </c>
      <c r="G54" s="11"/>
      <c r="H54" s="19">
        <v>4.0</v>
      </c>
      <c r="I54" s="11"/>
      <c r="J54" s="97" t="s">
        <v>113</v>
      </c>
      <c r="K54" s="93" t="s">
        <v>83</v>
      </c>
      <c r="L54" s="11"/>
      <c r="M54" s="19" t="s">
        <v>84</v>
      </c>
      <c r="N54" s="11"/>
      <c r="O54" s="91"/>
      <c r="P54" s="11"/>
      <c r="Q54" s="4"/>
      <c r="R54" s="4"/>
      <c r="S54" s="92"/>
      <c r="T54" s="92"/>
      <c r="U54" s="92"/>
      <c r="V54" s="92"/>
      <c r="W54" s="92"/>
      <c r="X54" s="92"/>
      <c r="Y54" s="92"/>
      <c r="Z54" s="92"/>
    </row>
    <row r="55" ht="144.0" customHeight="1">
      <c r="A55" s="85">
        <v>12.0</v>
      </c>
      <c r="B55" s="86" t="s">
        <v>103</v>
      </c>
      <c r="C55" s="87" t="s">
        <v>104</v>
      </c>
      <c r="D55" s="26"/>
      <c r="E55" s="11"/>
      <c r="F55" s="94" t="s">
        <v>114</v>
      </c>
      <c r="G55" s="11"/>
      <c r="H55" s="19">
        <v>4.0</v>
      </c>
      <c r="I55" s="11"/>
      <c r="J55" s="97" t="s">
        <v>115</v>
      </c>
      <c r="K55" s="93" t="s">
        <v>83</v>
      </c>
      <c r="L55" s="11"/>
      <c r="M55" s="19" t="s">
        <v>84</v>
      </c>
      <c r="N55" s="11"/>
      <c r="O55" s="91"/>
      <c r="P55" s="11"/>
      <c r="Q55" s="4"/>
      <c r="R55" s="4"/>
      <c r="S55" s="92"/>
      <c r="T55" s="92"/>
      <c r="U55" s="92"/>
      <c r="V55" s="92"/>
      <c r="W55" s="92"/>
      <c r="X55" s="92"/>
      <c r="Y55" s="92"/>
      <c r="Z55" s="92"/>
    </row>
    <row r="56" ht="135.75" customHeight="1">
      <c r="A56" s="85">
        <v>13.0</v>
      </c>
      <c r="B56" s="86" t="s">
        <v>103</v>
      </c>
      <c r="C56" s="87" t="s">
        <v>104</v>
      </c>
      <c r="D56" s="26"/>
      <c r="E56" s="11"/>
      <c r="F56" s="94" t="s">
        <v>116</v>
      </c>
      <c r="G56" s="11"/>
      <c r="H56" s="19">
        <v>4.0</v>
      </c>
      <c r="I56" s="11"/>
      <c r="J56" s="97" t="s">
        <v>117</v>
      </c>
      <c r="K56" s="93" t="s">
        <v>83</v>
      </c>
      <c r="L56" s="11"/>
      <c r="M56" s="19" t="s">
        <v>84</v>
      </c>
      <c r="N56" s="11"/>
      <c r="O56" s="91"/>
      <c r="P56" s="11"/>
      <c r="Q56" s="4"/>
      <c r="R56" s="4"/>
      <c r="S56" s="92"/>
      <c r="T56" s="92"/>
      <c r="U56" s="92"/>
      <c r="V56" s="92"/>
      <c r="W56" s="92"/>
      <c r="X56" s="92"/>
      <c r="Y56" s="92"/>
      <c r="Z56" s="92"/>
    </row>
    <row r="57" ht="114.0" customHeight="1">
      <c r="A57" s="85">
        <v>14.0</v>
      </c>
      <c r="B57" s="86" t="s">
        <v>118</v>
      </c>
      <c r="C57" s="87" t="s">
        <v>119</v>
      </c>
      <c r="D57" s="26"/>
      <c r="E57" s="11"/>
      <c r="F57" s="87" t="s">
        <v>120</v>
      </c>
      <c r="G57" s="11"/>
      <c r="H57" s="19">
        <v>4.0</v>
      </c>
      <c r="I57" s="11"/>
      <c r="J57" s="97" t="s">
        <v>121</v>
      </c>
      <c r="K57" s="90" t="s">
        <v>83</v>
      </c>
      <c r="L57" s="11"/>
      <c r="M57" s="19" t="s">
        <v>84</v>
      </c>
      <c r="N57" s="11"/>
      <c r="O57" s="91"/>
      <c r="P57" s="11"/>
      <c r="Q57" s="4"/>
      <c r="R57" s="4"/>
      <c r="S57" s="92"/>
      <c r="T57" s="92"/>
      <c r="U57" s="92"/>
      <c r="V57" s="92"/>
      <c r="W57" s="92"/>
      <c r="X57" s="92"/>
      <c r="Y57" s="92"/>
      <c r="Z57" s="92"/>
    </row>
    <row r="58" ht="27.75" customHeight="1">
      <c r="A58" s="98"/>
      <c r="B58" s="99" t="s">
        <v>122</v>
      </c>
      <c r="C58" s="26"/>
      <c r="D58" s="26"/>
      <c r="E58" s="26"/>
      <c r="F58" s="26"/>
      <c r="G58" s="26"/>
      <c r="H58" s="26"/>
      <c r="I58" s="26"/>
      <c r="J58" s="26"/>
      <c r="K58" s="26"/>
      <c r="L58" s="26"/>
      <c r="M58" s="26"/>
      <c r="N58" s="26"/>
      <c r="O58" s="26"/>
      <c r="P58" s="11"/>
      <c r="Q58" s="4"/>
      <c r="R58" s="4"/>
      <c r="S58" s="92"/>
      <c r="T58" s="92"/>
      <c r="U58" s="92"/>
      <c r="V58" s="92"/>
      <c r="W58" s="92"/>
      <c r="X58" s="92"/>
      <c r="Y58" s="92"/>
      <c r="Z58" s="92"/>
    </row>
    <row r="59" ht="14.25" customHeight="1">
      <c r="J59" s="100"/>
      <c r="Q59" s="4"/>
      <c r="R59" s="4"/>
    </row>
    <row r="60" ht="14.25" customHeight="1">
      <c r="Q60" s="4"/>
      <c r="R60" s="4"/>
    </row>
    <row r="61" ht="14.25" customHeight="1">
      <c r="Q61" s="4"/>
      <c r="R61" s="4"/>
    </row>
    <row r="62" ht="14.25" customHeight="1">
      <c r="Q62" s="4"/>
      <c r="R62" s="4"/>
    </row>
    <row r="63" ht="14.25" customHeight="1">
      <c r="Q63" s="4"/>
      <c r="R63" s="4"/>
    </row>
    <row r="64" ht="14.25" customHeight="1">
      <c r="Q64" s="4"/>
      <c r="R64" s="4"/>
    </row>
    <row r="65" ht="14.25" customHeight="1">
      <c r="Q65" s="4"/>
      <c r="R65" s="4"/>
    </row>
    <row r="66" ht="14.25" customHeight="1">
      <c r="Q66" s="4"/>
      <c r="R66" s="4"/>
    </row>
    <row r="67" ht="14.25" customHeight="1">
      <c r="Q67" s="4"/>
      <c r="R67" s="4"/>
    </row>
    <row r="68" ht="14.25" customHeight="1">
      <c r="Q68" s="4"/>
      <c r="R68" s="4"/>
    </row>
    <row r="69" ht="14.25" customHeight="1">
      <c r="Q69" s="4"/>
      <c r="R69" s="4"/>
    </row>
    <row r="70" ht="14.25" customHeight="1">
      <c r="Q70" s="4"/>
      <c r="R70" s="4"/>
    </row>
    <row r="71" ht="14.25" customHeight="1">
      <c r="Q71" s="4"/>
      <c r="R71" s="4"/>
    </row>
    <row r="72" ht="14.25" customHeight="1">
      <c r="Q72" s="4"/>
      <c r="R72" s="4"/>
    </row>
    <row r="73" ht="14.25" customHeight="1">
      <c r="Q73" s="4"/>
      <c r="R73" s="4"/>
    </row>
    <row r="74" ht="14.25" customHeight="1">
      <c r="Q74" s="4"/>
      <c r="R74" s="4"/>
    </row>
    <row r="75" ht="14.25" customHeight="1">
      <c r="Q75" s="4"/>
      <c r="R75" s="4"/>
    </row>
    <row r="76" ht="14.25" customHeight="1">
      <c r="Q76" s="4"/>
      <c r="R76" s="4"/>
    </row>
    <row r="77" ht="14.25" customHeight="1">
      <c r="Q77" s="4"/>
      <c r="R77" s="4"/>
    </row>
    <row r="78" ht="14.25" customHeight="1">
      <c r="Q78" s="4"/>
      <c r="R78" s="4"/>
    </row>
    <row r="79" ht="14.25" customHeight="1">
      <c r="Q79" s="4"/>
      <c r="R79" s="4"/>
    </row>
    <row r="80" ht="14.25" customHeight="1">
      <c r="Q80" s="4"/>
      <c r="R80" s="4"/>
    </row>
    <row r="81" ht="14.25" customHeight="1">
      <c r="Q81" s="4"/>
      <c r="R81" s="4"/>
    </row>
    <row r="82" ht="14.25" customHeight="1">
      <c r="Q82" s="4"/>
      <c r="R82" s="4"/>
    </row>
    <row r="83" ht="14.25" customHeight="1">
      <c r="Q83" s="4"/>
      <c r="R83" s="4"/>
    </row>
    <row r="84" ht="14.25" customHeight="1">
      <c r="Q84" s="4"/>
      <c r="R84" s="4"/>
    </row>
    <row r="85" ht="14.25" customHeight="1">
      <c r="Q85" s="4"/>
      <c r="R85" s="4"/>
    </row>
    <row r="86" ht="14.25" customHeight="1">
      <c r="Q86" s="4"/>
      <c r="R86" s="4"/>
    </row>
    <row r="87" ht="14.25" customHeight="1">
      <c r="Q87" s="4"/>
      <c r="R87" s="4"/>
    </row>
    <row r="88" ht="14.25" customHeight="1">
      <c r="Q88" s="4"/>
      <c r="R88" s="4"/>
    </row>
    <row r="89" ht="14.25" customHeight="1">
      <c r="Q89" s="4"/>
      <c r="R89" s="4"/>
    </row>
    <row r="90" ht="14.25" customHeight="1">
      <c r="Q90" s="4"/>
      <c r="R90" s="4"/>
    </row>
    <row r="91" ht="14.25" customHeight="1">
      <c r="Q91" s="4"/>
      <c r="R91" s="4"/>
    </row>
    <row r="92" ht="14.25" customHeight="1">
      <c r="Q92" s="4"/>
      <c r="R92" s="4"/>
    </row>
    <row r="93" ht="14.25" customHeight="1">
      <c r="Q93" s="4"/>
      <c r="R93" s="4"/>
    </row>
    <row r="94" ht="14.25" customHeight="1">
      <c r="Q94" s="4"/>
      <c r="R94" s="4"/>
    </row>
    <row r="95" ht="14.25" customHeight="1">
      <c r="Q95" s="4"/>
      <c r="R95" s="4"/>
    </row>
    <row r="96" ht="14.25" customHeight="1">
      <c r="Q96" s="4"/>
      <c r="R96" s="4"/>
    </row>
    <row r="97" ht="14.25" customHeight="1">
      <c r="Q97" s="4"/>
      <c r="R97" s="4"/>
    </row>
    <row r="98" ht="14.25" customHeight="1">
      <c r="Q98" s="4"/>
      <c r="R98" s="4"/>
    </row>
    <row r="99" ht="14.25" customHeight="1">
      <c r="Q99" s="4"/>
      <c r="R99" s="4"/>
    </row>
    <row r="100" ht="14.25" customHeight="1">
      <c r="Q100" s="4"/>
      <c r="R100" s="4"/>
    </row>
    <row r="101" ht="14.25" customHeight="1">
      <c r="Q101" s="4"/>
      <c r="R101" s="4"/>
    </row>
    <row r="102" ht="14.25" customHeight="1">
      <c r="Q102" s="4"/>
      <c r="R102" s="4"/>
    </row>
    <row r="103" ht="14.25" customHeight="1">
      <c r="Q103" s="4"/>
      <c r="R103" s="4"/>
    </row>
    <row r="104" ht="14.25" customHeight="1">
      <c r="Q104" s="4"/>
      <c r="R104" s="4"/>
    </row>
    <row r="105" ht="14.25" customHeight="1">
      <c r="Q105" s="4"/>
      <c r="R105" s="4"/>
    </row>
    <row r="106" ht="14.25" customHeight="1">
      <c r="Q106" s="4"/>
      <c r="R106" s="4"/>
    </row>
    <row r="107" ht="14.25" customHeight="1">
      <c r="Q107" s="4"/>
      <c r="R107" s="4"/>
    </row>
    <row r="108" ht="14.25" customHeight="1">
      <c r="Q108" s="4"/>
      <c r="R108" s="4"/>
    </row>
    <row r="109" ht="14.25" customHeight="1">
      <c r="Q109" s="4"/>
      <c r="R109" s="4"/>
    </row>
    <row r="110" ht="14.25" customHeight="1">
      <c r="Q110" s="4"/>
      <c r="R110" s="4"/>
    </row>
    <row r="111" ht="14.25" customHeight="1">
      <c r="Q111" s="4"/>
      <c r="R111" s="4"/>
    </row>
    <row r="112" ht="14.25" customHeight="1">
      <c r="Q112" s="4"/>
      <c r="R112" s="4"/>
    </row>
    <row r="113" ht="14.25" customHeight="1">
      <c r="Q113" s="4"/>
      <c r="R113" s="4"/>
    </row>
    <row r="114" ht="14.25" customHeight="1">
      <c r="Q114" s="4"/>
      <c r="R114" s="4"/>
    </row>
    <row r="115" ht="14.25" customHeight="1">
      <c r="Q115" s="4"/>
      <c r="R115" s="4"/>
    </row>
    <row r="116" ht="14.25" customHeight="1">
      <c r="Q116" s="4"/>
      <c r="R116" s="4"/>
    </row>
    <row r="117" ht="14.25" customHeight="1">
      <c r="Q117" s="4"/>
      <c r="R117" s="4"/>
    </row>
    <row r="118" ht="14.25" customHeight="1">
      <c r="Q118" s="4"/>
      <c r="R118" s="4"/>
    </row>
    <row r="119" ht="14.25" customHeight="1">
      <c r="Q119" s="4"/>
      <c r="R119" s="4"/>
    </row>
    <row r="120" ht="14.25" customHeight="1">
      <c r="Q120" s="4"/>
      <c r="R120" s="4"/>
    </row>
    <row r="121" ht="14.25" customHeight="1">
      <c r="Q121" s="4"/>
      <c r="R121" s="4"/>
    </row>
    <row r="122" ht="14.25" customHeight="1">
      <c r="Q122" s="4"/>
      <c r="R122" s="4"/>
    </row>
    <row r="123" ht="14.25" customHeight="1">
      <c r="Q123" s="4"/>
      <c r="R123" s="4"/>
    </row>
    <row r="124" ht="14.25" customHeight="1">
      <c r="Q124" s="4"/>
      <c r="R124" s="4"/>
    </row>
    <row r="125" ht="14.25" customHeight="1">
      <c r="Q125" s="4"/>
      <c r="R125" s="4"/>
    </row>
    <row r="126" ht="14.25" customHeight="1">
      <c r="Q126" s="4"/>
      <c r="R126" s="4"/>
    </row>
    <row r="127" ht="14.25" customHeight="1">
      <c r="Q127" s="4"/>
      <c r="R127" s="4"/>
    </row>
    <row r="128" ht="14.25" customHeight="1">
      <c r="Q128" s="4"/>
      <c r="R128" s="4"/>
    </row>
    <row r="129" ht="14.25" customHeight="1">
      <c r="Q129" s="4"/>
      <c r="R129" s="4"/>
    </row>
    <row r="130" ht="14.25" customHeight="1">
      <c r="Q130" s="4"/>
      <c r="R130" s="4"/>
    </row>
    <row r="131" ht="14.25" customHeight="1">
      <c r="Q131" s="4"/>
      <c r="R131" s="4"/>
    </row>
    <row r="132" ht="14.25" customHeight="1">
      <c r="Q132" s="4"/>
      <c r="R132" s="4"/>
    </row>
    <row r="133" ht="14.25" customHeight="1">
      <c r="Q133" s="4"/>
      <c r="R133" s="4"/>
    </row>
    <row r="134" ht="14.25" customHeight="1">
      <c r="Q134" s="4"/>
      <c r="R134" s="4"/>
    </row>
    <row r="135" ht="14.25" customHeight="1">
      <c r="Q135" s="4"/>
      <c r="R135" s="4"/>
    </row>
    <row r="136" ht="14.25" customHeight="1">
      <c r="Q136" s="4"/>
      <c r="R136" s="4"/>
    </row>
    <row r="137" ht="14.25" customHeight="1">
      <c r="Q137" s="4"/>
      <c r="R137" s="4"/>
    </row>
    <row r="138" ht="14.25" customHeight="1">
      <c r="Q138" s="4"/>
      <c r="R138" s="4"/>
    </row>
    <row r="139" ht="14.25" customHeight="1">
      <c r="Q139" s="4"/>
      <c r="R139" s="4"/>
    </row>
    <row r="140" ht="14.25" customHeight="1">
      <c r="Q140" s="4"/>
      <c r="R140" s="4"/>
    </row>
    <row r="141" ht="14.25" customHeight="1">
      <c r="Q141" s="4"/>
      <c r="R141" s="4"/>
    </row>
    <row r="142" ht="14.25" customHeight="1">
      <c r="Q142" s="4"/>
      <c r="R142" s="4"/>
    </row>
    <row r="143" ht="14.25" customHeight="1">
      <c r="Q143" s="4"/>
      <c r="R143" s="4"/>
    </row>
    <row r="144" ht="14.25" customHeight="1">
      <c r="Q144" s="4"/>
      <c r="R144" s="4"/>
    </row>
    <row r="145" ht="14.25" customHeight="1">
      <c r="Q145" s="4"/>
      <c r="R145" s="4"/>
    </row>
    <row r="146" ht="14.25" customHeight="1">
      <c r="Q146" s="4"/>
      <c r="R146" s="4"/>
    </row>
    <row r="147" ht="14.25" customHeight="1">
      <c r="Q147" s="4"/>
      <c r="R147" s="4"/>
    </row>
    <row r="148" ht="14.25" customHeight="1">
      <c r="Q148" s="4"/>
      <c r="R148" s="4"/>
    </row>
    <row r="149" ht="14.25" customHeight="1">
      <c r="Q149" s="4"/>
      <c r="R149" s="4"/>
    </row>
    <row r="150" ht="14.25" customHeight="1">
      <c r="Q150" s="4"/>
      <c r="R150" s="4"/>
    </row>
    <row r="151" ht="14.25" customHeight="1">
      <c r="Q151" s="4"/>
      <c r="R151" s="4"/>
    </row>
    <row r="152" ht="14.25" customHeight="1">
      <c r="Q152" s="4"/>
      <c r="R152" s="4"/>
    </row>
    <row r="153" ht="14.25" customHeight="1">
      <c r="Q153" s="4"/>
      <c r="R153" s="4"/>
    </row>
    <row r="154" ht="14.25" customHeight="1">
      <c r="Q154" s="4"/>
      <c r="R154" s="4"/>
    </row>
    <row r="155" ht="14.25" customHeight="1">
      <c r="Q155" s="4"/>
      <c r="R155" s="4"/>
    </row>
    <row r="156" ht="14.25" customHeight="1">
      <c r="Q156" s="4"/>
      <c r="R156" s="4"/>
    </row>
    <row r="157" ht="14.25" customHeight="1">
      <c r="Q157" s="4"/>
      <c r="R157" s="4"/>
    </row>
    <row r="158" ht="14.25" customHeight="1">
      <c r="Q158" s="4"/>
      <c r="R158" s="4"/>
    </row>
    <row r="159" ht="14.25" customHeight="1">
      <c r="Q159" s="4"/>
      <c r="R159" s="4"/>
    </row>
    <row r="160" ht="14.25" customHeight="1">
      <c r="Q160" s="4"/>
      <c r="R160" s="4"/>
    </row>
    <row r="161" ht="14.25" customHeight="1">
      <c r="Q161" s="4"/>
      <c r="R161" s="4"/>
    </row>
    <row r="162" ht="14.25" customHeight="1">
      <c r="Q162" s="4"/>
      <c r="R162" s="4"/>
    </row>
    <row r="163" ht="14.25" customHeight="1">
      <c r="Q163" s="4"/>
      <c r="R163" s="4"/>
    </row>
    <row r="164" ht="14.25" customHeight="1">
      <c r="Q164" s="4"/>
      <c r="R164" s="4"/>
    </row>
    <row r="165" ht="14.25" customHeight="1">
      <c r="Q165" s="4"/>
      <c r="R165" s="4"/>
    </row>
    <row r="166" ht="14.25" customHeight="1">
      <c r="Q166" s="4"/>
      <c r="R166" s="4"/>
    </row>
    <row r="167" ht="14.25" customHeight="1">
      <c r="Q167" s="4"/>
      <c r="R167" s="4"/>
    </row>
    <row r="168" ht="14.25" customHeight="1">
      <c r="Q168" s="4"/>
      <c r="R168" s="4"/>
    </row>
    <row r="169" ht="14.25" customHeight="1">
      <c r="Q169" s="4"/>
      <c r="R169" s="4"/>
    </row>
    <row r="170" ht="14.25" customHeight="1">
      <c r="Q170" s="4"/>
      <c r="R170" s="4"/>
    </row>
    <row r="171" ht="14.25" customHeight="1">
      <c r="Q171" s="4"/>
      <c r="R171" s="4"/>
    </row>
    <row r="172" ht="14.25" customHeight="1">
      <c r="Q172" s="4"/>
      <c r="R172" s="4"/>
    </row>
    <row r="173" ht="14.25" customHeight="1">
      <c r="Q173" s="4"/>
      <c r="R173" s="4"/>
    </row>
    <row r="174" ht="14.25" customHeight="1">
      <c r="Q174" s="4"/>
      <c r="R174" s="4"/>
    </row>
    <row r="175" ht="14.25" customHeight="1">
      <c r="Q175" s="4"/>
      <c r="R175" s="4"/>
    </row>
    <row r="176" ht="14.25" customHeight="1">
      <c r="Q176" s="4"/>
      <c r="R176" s="4"/>
    </row>
    <row r="177" ht="14.25" customHeight="1">
      <c r="Q177" s="4"/>
      <c r="R177" s="4"/>
    </row>
    <row r="178" ht="14.25" customHeight="1">
      <c r="Q178" s="4"/>
      <c r="R178" s="4"/>
    </row>
    <row r="179" ht="14.25" customHeight="1">
      <c r="Q179" s="4"/>
      <c r="R179" s="4"/>
    </row>
    <row r="180" ht="14.25" customHeight="1">
      <c r="Q180" s="4"/>
      <c r="R180" s="4"/>
    </row>
    <row r="181" ht="14.25" customHeight="1">
      <c r="Q181" s="4"/>
      <c r="R181" s="4"/>
    </row>
    <row r="182" ht="14.25" customHeight="1">
      <c r="Q182" s="4"/>
      <c r="R182" s="4"/>
    </row>
    <row r="183" ht="14.25" customHeight="1">
      <c r="Q183" s="4"/>
      <c r="R183" s="4"/>
    </row>
    <row r="184" ht="14.25" customHeight="1">
      <c r="Q184" s="4"/>
      <c r="R184" s="4"/>
    </row>
    <row r="185" ht="14.25" customHeight="1">
      <c r="Q185" s="4"/>
      <c r="R185" s="4"/>
    </row>
    <row r="186" ht="14.25" customHeight="1">
      <c r="Q186" s="4"/>
      <c r="R186" s="4"/>
    </row>
    <row r="187" ht="14.25" customHeight="1">
      <c r="Q187" s="4"/>
      <c r="R187" s="4"/>
    </row>
    <row r="188" ht="14.25" customHeight="1">
      <c r="Q188" s="4"/>
      <c r="R188" s="4"/>
    </row>
    <row r="189" ht="14.25" customHeight="1">
      <c r="Q189" s="4"/>
      <c r="R189" s="4"/>
    </row>
    <row r="190" ht="14.25" customHeight="1">
      <c r="Q190" s="4"/>
      <c r="R190" s="4"/>
    </row>
    <row r="191" ht="14.25" customHeight="1">
      <c r="Q191" s="4"/>
      <c r="R191" s="4"/>
    </row>
    <row r="192" ht="14.25" customHeight="1">
      <c r="Q192" s="4"/>
      <c r="R192" s="4"/>
    </row>
    <row r="193" ht="14.25" customHeight="1">
      <c r="Q193" s="4"/>
      <c r="R193" s="4"/>
    </row>
    <row r="194" ht="14.25" customHeight="1">
      <c r="Q194" s="4"/>
      <c r="R194" s="4"/>
    </row>
    <row r="195" ht="14.25" customHeight="1">
      <c r="Q195" s="4"/>
      <c r="R195" s="4"/>
    </row>
    <row r="196" ht="14.25" customHeight="1">
      <c r="Q196" s="4"/>
      <c r="R196" s="4"/>
    </row>
    <row r="197" ht="14.25" customHeight="1">
      <c r="Q197" s="4"/>
      <c r="R197" s="4"/>
    </row>
    <row r="198" ht="14.25" customHeight="1">
      <c r="Q198" s="4"/>
      <c r="R198" s="4"/>
    </row>
    <row r="199" ht="14.25" customHeight="1">
      <c r="Q199" s="4"/>
      <c r="R199" s="4"/>
    </row>
    <row r="200" ht="14.25" customHeight="1">
      <c r="Q200" s="4"/>
      <c r="R200" s="4"/>
    </row>
    <row r="201" ht="14.25" customHeight="1">
      <c r="Q201" s="4"/>
      <c r="R201" s="4"/>
    </row>
    <row r="202" ht="14.25" customHeight="1">
      <c r="Q202" s="4"/>
      <c r="R202" s="4"/>
    </row>
    <row r="203" ht="14.25" customHeight="1">
      <c r="Q203" s="4"/>
      <c r="R203" s="4"/>
    </row>
    <row r="204" ht="14.25" customHeight="1">
      <c r="Q204" s="4"/>
      <c r="R204" s="4"/>
    </row>
    <row r="205" ht="14.25" customHeight="1">
      <c r="Q205" s="4"/>
      <c r="R205" s="4"/>
    </row>
    <row r="206" ht="14.25" customHeight="1">
      <c r="Q206" s="4"/>
      <c r="R206" s="4"/>
    </row>
    <row r="207" ht="14.25" customHeight="1">
      <c r="Q207" s="4"/>
      <c r="R207" s="4"/>
    </row>
    <row r="208" ht="14.25" customHeight="1">
      <c r="Q208" s="4"/>
      <c r="R208" s="4"/>
    </row>
    <row r="209" ht="14.25" customHeight="1">
      <c r="Q209" s="4"/>
      <c r="R209" s="4"/>
    </row>
    <row r="210" ht="14.25" customHeight="1">
      <c r="Q210" s="4"/>
      <c r="R210" s="4"/>
    </row>
    <row r="211" ht="14.25" customHeight="1">
      <c r="Q211" s="4"/>
      <c r="R211" s="4"/>
    </row>
    <row r="212" ht="14.25" customHeight="1">
      <c r="Q212" s="4"/>
      <c r="R212" s="4"/>
    </row>
    <row r="213" ht="14.25" customHeight="1">
      <c r="Q213" s="4"/>
      <c r="R213" s="4"/>
    </row>
    <row r="214" ht="14.25" customHeight="1">
      <c r="Q214" s="4"/>
      <c r="R214" s="4"/>
    </row>
    <row r="215" ht="14.25" customHeight="1">
      <c r="Q215" s="4"/>
      <c r="R215" s="4"/>
    </row>
    <row r="216" ht="14.25" customHeight="1">
      <c r="Q216" s="4"/>
      <c r="R216" s="4"/>
    </row>
    <row r="217" ht="14.25" customHeight="1">
      <c r="Q217" s="4"/>
      <c r="R217" s="4"/>
    </row>
    <row r="218" ht="14.25" customHeight="1">
      <c r="Q218" s="4"/>
      <c r="R218" s="4"/>
    </row>
    <row r="219" ht="14.25" customHeight="1">
      <c r="Q219" s="4"/>
      <c r="R219" s="4"/>
    </row>
    <row r="220" ht="14.25" customHeight="1">
      <c r="Q220" s="4"/>
      <c r="R220" s="4"/>
    </row>
    <row r="221" ht="14.25" customHeight="1">
      <c r="Q221" s="4"/>
      <c r="R221" s="4"/>
    </row>
    <row r="222" ht="14.25" customHeight="1">
      <c r="Q222" s="4"/>
      <c r="R222" s="4"/>
    </row>
    <row r="223" ht="14.25" customHeight="1">
      <c r="Q223" s="4"/>
      <c r="R223" s="4"/>
    </row>
    <row r="224" ht="14.25" customHeight="1">
      <c r="Q224" s="4"/>
      <c r="R224" s="4"/>
    </row>
    <row r="225" ht="14.25" customHeight="1">
      <c r="Q225" s="4"/>
      <c r="R225" s="4"/>
    </row>
    <row r="226" ht="14.25" customHeight="1">
      <c r="Q226" s="4"/>
      <c r="R226" s="4"/>
    </row>
    <row r="227" ht="14.25" customHeight="1">
      <c r="Q227" s="4"/>
      <c r="R227" s="4"/>
    </row>
    <row r="228" ht="14.25" customHeight="1">
      <c r="Q228" s="4"/>
      <c r="R228" s="4"/>
    </row>
    <row r="229" ht="14.25" customHeight="1">
      <c r="Q229" s="4"/>
      <c r="R229" s="4"/>
    </row>
    <row r="230" ht="14.25" customHeight="1">
      <c r="Q230" s="4"/>
      <c r="R230" s="4"/>
    </row>
    <row r="231" ht="14.25" customHeight="1">
      <c r="Q231" s="4"/>
      <c r="R231" s="4"/>
    </row>
    <row r="232" ht="14.25" customHeight="1">
      <c r="Q232" s="4"/>
      <c r="R232" s="4"/>
    </row>
    <row r="233" ht="14.25" customHeight="1">
      <c r="Q233" s="4"/>
      <c r="R233" s="4"/>
    </row>
    <row r="234" ht="14.25" customHeight="1">
      <c r="Q234" s="4"/>
      <c r="R234" s="4"/>
    </row>
    <row r="235" ht="14.25" customHeight="1">
      <c r="Q235" s="4"/>
      <c r="R235" s="4"/>
    </row>
    <row r="236" ht="14.25" customHeight="1">
      <c r="Q236" s="4"/>
      <c r="R236" s="4"/>
    </row>
    <row r="237" ht="14.25" customHeight="1">
      <c r="Q237" s="4"/>
      <c r="R237" s="4"/>
    </row>
    <row r="238" ht="14.25" customHeight="1">
      <c r="Q238" s="4"/>
      <c r="R238" s="4"/>
    </row>
    <row r="239" ht="14.25" customHeight="1">
      <c r="Q239" s="4"/>
      <c r="R239" s="4"/>
    </row>
    <row r="240" ht="14.25" customHeight="1">
      <c r="Q240" s="4"/>
      <c r="R240" s="4"/>
    </row>
    <row r="241" ht="14.25" customHeight="1">
      <c r="Q241" s="4"/>
      <c r="R241" s="4"/>
    </row>
    <row r="242" ht="14.25" customHeight="1">
      <c r="Q242" s="4"/>
      <c r="R242" s="4"/>
    </row>
    <row r="243" ht="14.25" customHeight="1">
      <c r="Q243" s="4"/>
      <c r="R243" s="4"/>
    </row>
    <row r="244" ht="14.25" customHeight="1">
      <c r="Q244" s="4"/>
      <c r="R244" s="4"/>
    </row>
    <row r="245" ht="14.25" customHeight="1">
      <c r="Q245" s="4"/>
      <c r="R245" s="4"/>
    </row>
    <row r="246" ht="14.25" customHeight="1">
      <c r="Q246" s="4"/>
      <c r="R246" s="4"/>
    </row>
    <row r="247" ht="14.25" customHeight="1">
      <c r="Q247" s="4"/>
      <c r="R247" s="4"/>
    </row>
    <row r="248" ht="14.25" customHeight="1">
      <c r="Q248" s="4"/>
      <c r="R248" s="4"/>
    </row>
    <row r="249" ht="14.25" customHeight="1">
      <c r="Q249" s="4"/>
      <c r="R249" s="4"/>
    </row>
    <row r="250" ht="14.25" customHeight="1">
      <c r="Q250" s="4"/>
      <c r="R250" s="4"/>
    </row>
    <row r="251" ht="14.25" customHeight="1">
      <c r="Q251" s="4"/>
      <c r="R251" s="4"/>
    </row>
    <row r="252" ht="14.25" customHeight="1">
      <c r="Q252" s="4"/>
      <c r="R252" s="4"/>
    </row>
    <row r="253" ht="14.25" customHeight="1">
      <c r="Q253" s="4"/>
      <c r="R253" s="4"/>
    </row>
    <row r="254" ht="14.25" customHeight="1">
      <c r="Q254" s="4"/>
      <c r="R254" s="4"/>
    </row>
    <row r="255" ht="14.25" customHeight="1">
      <c r="Q255" s="4"/>
      <c r="R255" s="4"/>
    </row>
    <row r="256" ht="14.25" customHeight="1">
      <c r="Q256" s="4"/>
      <c r="R256" s="4"/>
    </row>
    <row r="257" ht="14.25" customHeight="1">
      <c r="Q257" s="4"/>
      <c r="R257" s="4"/>
    </row>
    <row r="258" ht="14.25" customHeight="1">
      <c r="Q258" s="4"/>
      <c r="R258" s="4"/>
    </row>
    <row r="259" ht="14.25" customHeight="1">
      <c r="Q259" s="4"/>
      <c r="R259" s="4"/>
    </row>
    <row r="260" ht="14.25" customHeight="1">
      <c r="Q260" s="4"/>
      <c r="R260" s="4"/>
    </row>
    <row r="261" ht="14.25" customHeight="1">
      <c r="Q261" s="4"/>
      <c r="R261" s="4"/>
    </row>
    <row r="262" ht="14.25" customHeight="1">
      <c r="Q262" s="4"/>
      <c r="R262" s="4"/>
    </row>
    <row r="263" ht="14.25" customHeight="1">
      <c r="Q263" s="4"/>
      <c r="R263" s="4"/>
    </row>
    <row r="264" ht="14.25" customHeight="1">
      <c r="Q264" s="4"/>
      <c r="R264" s="4"/>
    </row>
    <row r="265" ht="14.25" customHeight="1">
      <c r="Q265" s="4"/>
      <c r="R265" s="4"/>
    </row>
    <row r="266" ht="14.25" customHeight="1">
      <c r="Q266" s="4"/>
      <c r="R266" s="4"/>
    </row>
    <row r="267" ht="14.25" customHeight="1">
      <c r="Q267" s="4"/>
      <c r="R267" s="4"/>
    </row>
    <row r="268" ht="14.25" customHeight="1">
      <c r="Q268" s="4"/>
      <c r="R268" s="4"/>
    </row>
    <row r="269" ht="14.25" customHeight="1">
      <c r="Q269" s="4"/>
      <c r="R269" s="4"/>
    </row>
    <row r="270" ht="14.25" customHeight="1">
      <c r="Q270" s="4"/>
      <c r="R270" s="4"/>
    </row>
    <row r="271" ht="14.25" customHeight="1">
      <c r="Q271" s="4"/>
      <c r="R271" s="4"/>
    </row>
    <row r="272" ht="14.25" customHeight="1">
      <c r="Q272" s="4"/>
      <c r="R272" s="4"/>
    </row>
    <row r="273" ht="14.25" customHeight="1">
      <c r="Q273" s="4"/>
      <c r="R273" s="4"/>
    </row>
    <row r="274" ht="14.25" customHeight="1">
      <c r="Q274" s="4"/>
      <c r="R274" s="4"/>
    </row>
    <row r="275" ht="14.25" customHeight="1">
      <c r="Q275" s="4"/>
      <c r="R275" s="4"/>
    </row>
    <row r="276" ht="14.25" customHeight="1">
      <c r="Q276" s="4"/>
      <c r="R276" s="4"/>
    </row>
    <row r="277" ht="14.25" customHeight="1">
      <c r="Q277" s="4"/>
      <c r="R277" s="4"/>
    </row>
    <row r="278" ht="14.25" customHeight="1">
      <c r="Q278" s="4"/>
      <c r="R278" s="4"/>
    </row>
    <row r="279" ht="14.25" customHeight="1">
      <c r="Q279" s="4"/>
      <c r="R279" s="4"/>
    </row>
    <row r="280" ht="14.25" customHeight="1">
      <c r="Q280" s="4"/>
      <c r="R280" s="4"/>
    </row>
    <row r="281" ht="14.25" customHeight="1">
      <c r="Q281" s="4"/>
      <c r="R281" s="4"/>
    </row>
    <row r="282" ht="14.25" customHeight="1">
      <c r="Q282" s="4"/>
      <c r="R282" s="4"/>
    </row>
    <row r="283" ht="14.25" customHeight="1">
      <c r="Q283" s="4"/>
      <c r="R283" s="4"/>
    </row>
    <row r="284" ht="14.25" customHeight="1">
      <c r="Q284" s="4"/>
      <c r="R284" s="4"/>
    </row>
    <row r="285" ht="14.25" customHeight="1">
      <c r="Q285" s="4"/>
      <c r="R285" s="4"/>
    </row>
    <row r="286" ht="14.25" customHeight="1">
      <c r="Q286" s="4"/>
      <c r="R286" s="4"/>
    </row>
    <row r="287" ht="14.25" customHeight="1">
      <c r="Q287" s="4"/>
      <c r="R287" s="4"/>
    </row>
    <row r="288" ht="14.25" customHeight="1">
      <c r="Q288" s="4"/>
      <c r="R288" s="4"/>
    </row>
    <row r="289" ht="14.25" customHeight="1">
      <c r="Q289" s="4"/>
      <c r="R289" s="4"/>
    </row>
    <row r="290" ht="14.25" customHeight="1">
      <c r="Q290" s="4"/>
      <c r="R290" s="4"/>
    </row>
    <row r="291" ht="14.25" customHeight="1">
      <c r="Q291" s="4"/>
      <c r="R291" s="4"/>
    </row>
    <row r="292" ht="14.25" customHeight="1">
      <c r="Q292" s="4"/>
      <c r="R292" s="4"/>
    </row>
    <row r="293" ht="14.25" customHeight="1">
      <c r="Q293" s="4"/>
      <c r="R293" s="4"/>
    </row>
    <row r="294" ht="14.25" customHeight="1">
      <c r="Q294" s="4"/>
      <c r="R294" s="4"/>
    </row>
    <row r="295" ht="14.25" customHeight="1">
      <c r="Q295" s="4"/>
      <c r="R295" s="4"/>
    </row>
    <row r="296" ht="14.25" customHeight="1">
      <c r="Q296" s="4"/>
      <c r="R296" s="4"/>
    </row>
    <row r="297" ht="14.25" customHeight="1">
      <c r="Q297" s="4"/>
      <c r="R297" s="4"/>
    </row>
    <row r="298" ht="14.25" customHeight="1">
      <c r="Q298" s="4"/>
      <c r="R298" s="4"/>
    </row>
    <row r="299" ht="14.25" customHeight="1">
      <c r="Q299" s="4"/>
      <c r="R299" s="4"/>
    </row>
    <row r="300" ht="14.25" customHeight="1">
      <c r="Q300" s="4"/>
      <c r="R300" s="4"/>
    </row>
    <row r="301" ht="14.25" customHeight="1">
      <c r="Q301" s="4"/>
      <c r="R301" s="4"/>
    </row>
    <row r="302" ht="14.25" customHeight="1">
      <c r="Q302" s="4"/>
      <c r="R302" s="4"/>
    </row>
    <row r="303" ht="14.25" customHeight="1">
      <c r="Q303" s="4"/>
      <c r="R303" s="4"/>
    </row>
    <row r="304" ht="14.25" customHeight="1">
      <c r="Q304" s="4"/>
      <c r="R304" s="4"/>
    </row>
    <row r="305" ht="14.25" customHeight="1">
      <c r="Q305" s="4"/>
      <c r="R305" s="4"/>
    </row>
    <row r="306" ht="14.25" customHeight="1">
      <c r="Q306" s="4"/>
      <c r="R306" s="4"/>
    </row>
    <row r="307" ht="14.25" customHeight="1">
      <c r="Q307" s="4"/>
      <c r="R307" s="4"/>
    </row>
    <row r="308" ht="14.25" customHeight="1">
      <c r="Q308" s="4"/>
      <c r="R308" s="4"/>
    </row>
    <row r="309" ht="14.25" customHeight="1">
      <c r="Q309" s="4"/>
      <c r="R309" s="4"/>
    </row>
    <row r="310" ht="14.25" customHeight="1">
      <c r="Q310" s="4"/>
      <c r="R310" s="4"/>
    </row>
    <row r="311" ht="14.25" customHeight="1">
      <c r="Q311" s="4"/>
      <c r="R311" s="4"/>
    </row>
    <row r="312" ht="14.25" customHeight="1">
      <c r="Q312" s="4"/>
      <c r="R312" s="4"/>
    </row>
    <row r="313" ht="14.25" customHeight="1">
      <c r="Q313" s="4"/>
      <c r="R313" s="4"/>
    </row>
    <row r="314" ht="14.25" customHeight="1">
      <c r="Q314" s="4"/>
      <c r="R314" s="4"/>
    </row>
    <row r="315" ht="14.25" customHeight="1">
      <c r="Q315" s="4"/>
      <c r="R315" s="4"/>
    </row>
    <row r="316" ht="14.25" customHeight="1">
      <c r="Q316" s="4"/>
      <c r="R316" s="4"/>
    </row>
    <row r="317" ht="14.25" customHeight="1">
      <c r="Q317" s="4"/>
      <c r="R317" s="4"/>
    </row>
    <row r="318" ht="14.25" customHeight="1">
      <c r="Q318" s="4"/>
      <c r="R318" s="4"/>
    </row>
    <row r="319" ht="14.25" customHeight="1">
      <c r="Q319" s="4"/>
      <c r="R319" s="4"/>
    </row>
    <row r="320" ht="14.25" customHeight="1">
      <c r="Q320" s="4"/>
      <c r="R320" s="4"/>
    </row>
    <row r="321" ht="14.25" customHeight="1">
      <c r="Q321" s="4"/>
      <c r="R321" s="4"/>
    </row>
    <row r="322" ht="14.25" customHeight="1">
      <c r="Q322" s="4"/>
      <c r="R322" s="4"/>
    </row>
    <row r="323" ht="14.25" customHeight="1">
      <c r="Q323" s="4"/>
      <c r="R323" s="4"/>
    </row>
    <row r="324" ht="14.25" customHeight="1">
      <c r="Q324" s="4"/>
      <c r="R324" s="4"/>
    </row>
    <row r="325" ht="14.25" customHeight="1">
      <c r="Q325" s="4"/>
      <c r="R325" s="4"/>
    </row>
    <row r="326" ht="14.25" customHeight="1">
      <c r="Q326" s="4"/>
      <c r="R326" s="4"/>
    </row>
    <row r="327" ht="14.25" customHeight="1">
      <c r="Q327" s="4"/>
      <c r="R327" s="4"/>
    </row>
    <row r="328" ht="14.25" customHeight="1">
      <c r="Q328" s="4"/>
      <c r="R328" s="4"/>
    </row>
    <row r="329" ht="14.25" customHeight="1">
      <c r="Q329" s="4"/>
      <c r="R329" s="4"/>
    </row>
    <row r="330" ht="14.25" customHeight="1">
      <c r="Q330" s="4"/>
      <c r="R330" s="4"/>
    </row>
    <row r="331" ht="14.25" customHeight="1">
      <c r="Q331" s="4"/>
      <c r="R331" s="4"/>
    </row>
    <row r="332" ht="14.25" customHeight="1">
      <c r="Q332" s="4"/>
      <c r="R332" s="4"/>
    </row>
    <row r="333" ht="14.25" customHeight="1">
      <c r="Q333" s="4"/>
      <c r="R333" s="4"/>
    </row>
    <row r="334" ht="14.25" customHeight="1">
      <c r="Q334" s="4"/>
      <c r="R334" s="4"/>
    </row>
    <row r="335" ht="14.25" customHeight="1">
      <c r="Q335" s="4"/>
      <c r="R335" s="4"/>
    </row>
    <row r="336" ht="14.25" customHeight="1">
      <c r="Q336" s="4"/>
      <c r="R336" s="4"/>
    </row>
    <row r="337" ht="14.25" customHeight="1">
      <c r="Q337" s="4"/>
      <c r="R337" s="4"/>
    </row>
    <row r="338" ht="14.25" customHeight="1">
      <c r="Q338" s="4"/>
      <c r="R338" s="4"/>
    </row>
    <row r="339" ht="14.25" customHeight="1">
      <c r="Q339" s="4"/>
      <c r="R339" s="4"/>
    </row>
    <row r="340" ht="14.25" customHeight="1">
      <c r="Q340" s="4"/>
      <c r="R340" s="4"/>
    </row>
    <row r="341" ht="14.25" customHeight="1">
      <c r="Q341" s="4"/>
      <c r="R341" s="4"/>
    </row>
    <row r="342" ht="14.25" customHeight="1">
      <c r="Q342" s="4"/>
      <c r="R342" s="4"/>
    </row>
    <row r="343" ht="14.25" customHeight="1">
      <c r="Q343" s="4"/>
      <c r="R343" s="4"/>
    </row>
    <row r="344" ht="14.25" customHeight="1">
      <c r="Q344" s="4"/>
      <c r="R344" s="4"/>
    </row>
    <row r="345" ht="14.25" customHeight="1">
      <c r="Q345" s="4"/>
      <c r="R345" s="4"/>
    </row>
    <row r="346" ht="14.25" customHeight="1">
      <c r="Q346" s="4"/>
      <c r="R346" s="4"/>
    </row>
    <row r="347" ht="14.25" customHeight="1">
      <c r="Q347" s="4"/>
      <c r="R347" s="4"/>
    </row>
    <row r="348" ht="14.25" customHeight="1">
      <c r="Q348" s="4"/>
      <c r="R348" s="4"/>
    </row>
    <row r="349" ht="14.25" customHeight="1">
      <c r="Q349" s="4"/>
      <c r="R349" s="4"/>
    </row>
    <row r="350" ht="14.25" customHeight="1">
      <c r="Q350" s="4"/>
      <c r="R350" s="4"/>
    </row>
    <row r="351" ht="14.25" customHeight="1">
      <c r="Q351" s="4"/>
      <c r="R351" s="4"/>
    </row>
    <row r="352" ht="14.25" customHeight="1">
      <c r="Q352" s="4"/>
      <c r="R352" s="4"/>
    </row>
    <row r="353" ht="14.25" customHeight="1">
      <c r="Q353" s="4"/>
      <c r="R353" s="4"/>
    </row>
    <row r="354" ht="14.25" customHeight="1">
      <c r="Q354" s="4"/>
      <c r="R354" s="4"/>
    </row>
    <row r="355" ht="14.25" customHeight="1">
      <c r="Q355" s="4"/>
      <c r="R355" s="4"/>
    </row>
    <row r="356" ht="14.25" customHeight="1">
      <c r="Q356" s="4"/>
      <c r="R356" s="4"/>
    </row>
    <row r="357" ht="14.25" customHeight="1">
      <c r="Q357" s="4"/>
      <c r="R357" s="4"/>
    </row>
    <row r="358" ht="14.25" customHeight="1">
      <c r="Q358" s="4"/>
      <c r="R358" s="4"/>
    </row>
    <row r="359" ht="14.25" customHeight="1">
      <c r="Q359" s="4"/>
      <c r="R359" s="4"/>
    </row>
    <row r="360" ht="14.25" customHeight="1">
      <c r="Q360" s="4"/>
      <c r="R360" s="4"/>
    </row>
    <row r="361" ht="14.25" customHeight="1">
      <c r="Q361" s="4"/>
      <c r="R361" s="4"/>
    </row>
    <row r="362" ht="14.25" customHeight="1">
      <c r="Q362" s="4"/>
      <c r="R362" s="4"/>
    </row>
    <row r="363" ht="14.25" customHeight="1">
      <c r="Q363" s="4"/>
      <c r="R363" s="4"/>
    </row>
    <row r="364" ht="14.25" customHeight="1">
      <c r="Q364" s="4"/>
      <c r="R364" s="4"/>
    </row>
    <row r="365" ht="14.25" customHeight="1">
      <c r="Q365" s="4"/>
      <c r="R365" s="4"/>
    </row>
    <row r="366" ht="14.25" customHeight="1">
      <c r="Q366" s="4"/>
      <c r="R366" s="4"/>
    </row>
    <row r="367" ht="14.25" customHeight="1">
      <c r="Q367" s="4"/>
      <c r="R367" s="4"/>
    </row>
    <row r="368" ht="14.25" customHeight="1">
      <c r="Q368" s="4"/>
      <c r="R368" s="4"/>
    </row>
    <row r="369" ht="14.25" customHeight="1">
      <c r="Q369" s="4"/>
      <c r="R369" s="4"/>
    </row>
    <row r="370" ht="14.25" customHeight="1">
      <c r="Q370" s="4"/>
      <c r="R370" s="4"/>
    </row>
    <row r="371" ht="14.25" customHeight="1">
      <c r="Q371" s="4"/>
      <c r="R371" s="4"/>
    </row>
    <row r="372" ht="14.25" customHeight="1">
      <c r="Q372" s="4"/>
      <c r="R372" s="4"/>
    </row>
    <row r="373" ht="14.25" customHeight="1">
      <c r="Q373" s="4"/>
      <c r="R373" s="4"/>
    </row>
    <row r="374" ht="14.25" customHeight="1">
      <c r="Q374" s="4"/>
      <c r="R374" s="4"/>
    </row>
    <row r="375" ht="14.25" customHeight="1">
      <c r="Q375" s="4"/>
      <c r="R375" s="4"/>
    </row>
    <row r="376" ht="14.25" customHeight="1">
      <c r="Q376" s="4"/>
      <c r="R376" s="4"/>
    </row>
    <row r="377" ht="14.25" customHeight="1">
      <c r="Q377" s="4"/>
      <c r="R377" s="4"/>
    </row>
    <row r="378" ht="14.25" customHeight="1">
      <c r="Q378" s="4"/>
      <c r="R378" s="4"/>
    </row>
    <row r="379" ht="14.25" customHeight="1">
      <c r="Q379" s="4"/>
      <c r="R379" s="4"/>
    </row>
    <row r="380" ht="14.25" customHeight="1">
      <c r="Q380" s="4"/>
      <c r="R380" s="4"/>
    </row>
    <row r="381" ht="14.25" customHeight="1">
      <c r="Q381" s="4"/>
      <c r="R381" s="4"/>
    </row>
    <row r="382" ht="14.25" customHeight="1">
      <c r="Q382" s="4"/>
      <c r="R382" s="4"/>
    </row>
    <row r="383" ht="14.25" customHeight="1">
      <c r="Q383" s="4"/>
      <c r="R383" s="4"/>
    </row>
    <row r="384" ht="14.25" customHeight="1">
      <c r="Q384" s="4"/>
      <c r="R384" s="4"/>
    </row>
    <row r="385" ht="14.25" customHeight="1">
      <c r="Q385" s="4"/>
      <c r="R385" s="4"/>
    </row>
    <row r="386" ht="14.25" customHeight="1">
      <c r="Q386" s="4"/>
      <c r="R386" s="4"/>
    </row>
    <row r="387" ht="14.25" customHeight="1">
      <c r="Q387" s="4"/>
      <c r="R387" s="4"/>
    </row>
    <row r="388" ht="14.25" customHeight="1">
      <c r="Q388" s="4"/>
      <c r="R388" s="4"/>
    </row>
    <row r="389" ht="14.25" customHeight="1">
      <c r="Q389" s="4"/>
      <c r="R389" s="4"/>
    </row>
    <row r="390" ht="14.25" customHeight="1">
      <c r="Q390" s="4"/>
      <c r="R390" s="4"/>
    </row>
    <row r="391" ht="14.25" customHeight="1">
      <c r="Q391" s="4"/>
      <c r="R391" s="4"/>
    </row>
    <row r="392" ht="14.25" customHeight="1">
      <c r="Q392" s="4"/>
      <c r="R392" s="4"/>
    </row>
    <row r="393" ht="14.25" customHeight="1">
      <c r="Q393" s="4"/>
      <c r="R393" s="4"/>
    </row>
    <row r="394" ht="14.25" customHeight="1">
      <c r="Q394" s="4"/>
      <c r="R394" s="4"/>
    </row>
    <row r="395" ht="14.25" customHeight="1">
      <c r="Q395" s="4"/>
      <c r="R395" s="4"/>
    </row>
    <row r="396" ht="14.25" customHeight="1">
      <c r="Q396" s="4"/>
      <c r="R396" s="4"/>
    </row>
    <row r="397" ht="14.25" customHeight="1">
      <c r="Q397" s="4"/>
      <c r="R397" s="4"/>
    </row>
    <row r="398" ht="14.25" customHeight="1">
      <c r="Q398" s="4"/>
      <c r="R398" s="4"/>
    </row>
    <row r="399" ht="14.25" customHeight="1">
      <c r="Q399" s="4"/>
      <c r="R399" s="4"/>
    </row>
    <row r="400" ht="14.25" customHeight="1">
      <c r="Q400" s="4"/>
      <c r="R400" s="4"/>
    </row>
    <row r="401" ht="14.25" customHeight="1">
      <c r="Q401" s="4"/>
      <c r="R401" s="4"/>
    </row>
    <row r="402" ht="14.25" customHeight="1">
      <c r="Q402" s="4"/>
      <c r="R402" s="4"/>
    </row>
    <row r="403" ht="14.25" customHeight="1">
      <c r="Q403" s="4"/>
      <c r="R403" s="4"/>
    </row>
    <row r="404" ht="14.25" customHeight="1">
      <c r="Q404" s="4"/>
      <c r="R404" s="4"/>
    </row>
    <row r="405" ht="14.25" customHeight="1">
      <c r="Q405" s="4"/>
      <c r="R405" s="4"/>
    </row>
    <row r="406" ht="14.25" customHeight="1">
      <c r="Q406" s="4"/>
      <c r="R406" s="4"/>
    </row>
    <row r="407" ht="14.25" customHeight="1">
      <c r="Q407" s="4"/>
      <c r="R407" s="4"/>
    </row>
    <row r="408" ht="14.25" customHeight="1">
      <c r="Q408" s="4"/>
      <c r="R408" s="4"/>
    </row>
    <row r="409" ht="14.25" customHeight="1">
      <c r="Q409" s="4"/>
      <c r="R409" s="4"/>
    </row>
    <row r="410" ht="14.25" customHeight="1">
      <c r="Q410" s="4"/>
      <c r="R410" s="4"/>
    </row>
    <row r="411" ht="14.25" customHeight="1">
      <c r="Q411" s="4"/>
      <c r="R411" s="4"/>
    </row>
    <row r="412" ht="14.25" customHeight="1">
      <c r="Q412" s="4"/>
      <c r="R412" s="4"/>
    </row>
    <row r="413" ht="14.25" customHeight="1">
      <c r="Q413" s="4"/>
      <c r="R413" s="4"/>
    </row>
    <row r="414" ht="14.25" customHeight="1">
      <c r="Q414" s="4"/>
      <c r="R414" s="4"/>
    </row>
    <row r="415" ht="14.25" customHeight="1">
      <c r="Q415" s="4"/>
      <c r="R415" s="4"/>
    </row>
    <row r="416" ht="14.25" customHeight="1">
      <c r="Q416" s="4"/>
      <c r="R416" s="4"/>
    </row>
    <row r="417" ht="14.25" customHeight="1">
      <c r="Q417" s="4"/>
      <c r="R417" s="4"/>
    </row>
    <row r="418" ht="14.25" customHeight="1">
      <c r="Q418" s="4"/>
      <c r="R418" s="4"/>
    </row>
    <row r="419" ht="14.25" customHeight="1">
      <c r="Q419" s="4"/>
      <c r="R419" s="4"/>
    </row>
    <row r="420" ht="14.25" customHeight="1">
      <c r="Q420" s="4"/>
      <c r="R420" s="4"/>
    </row>
    <row r="421" ht="14.25" customHeight="1">
      <c r="Q421" s="4"/>
      <c r="R421" s="4"/>
    </row>
    <row r="422" ht="14.25" customHeight="1">
      <c r="Q422" s="4"/>
      <c r="R422" s="4"/>
    </row>
    <row r="423" ht="14.25" customHeight="1">
      <c r="Q423" s="4"/>
      <c r="R423" s="4"/>
    </row>
    <row r="424" ht="14.25" customHeight="1">
      <c r="Q424" s="4"/>
      <c r="R424" s="4"/>
    </row>
    <row r="425" ht="14.25" customHeight="1">
      <c r="Q425" s="4"/>
      <c r="R425" s="4"/>
    </row>
    <row r="426" ht="14.25" customHeight="1">
      <c r="Q426" s="4"/>
      <c r="R426" s="4"/>
    </row>
    <row r="427" ht="14.25" customHeight="1">
      <c r="Q427" s="4"/>
      <c r="R427" s="4"/>
    </row>
    <row r="428" ht="14.25" customHeight="1">
      <c r="Q428" s="4"/>
      <c r="R428" s="4"/>
    </row>
    <row r="429" ht="14.25" customHeight="1">
      <c r="Q429" s="4"/>
      <c r="R429" s="4"/>
    </row>
    <row r="430" ht="14.25" customHeight="1">
      <c r="Q430" s="4"/>
      <c r="R430" s="4"/>
    </row>
    <row r="431" ht="14.25" customHeight="1">
      <c r="Q431" s="4"/>
      <c r="R431" s="4"/>
    </row>
    <row r="432" ht="14.25" customHeight="1">
      <c r="Q432" s="4"/>
      <c r="R432" s="4"/>
    </row>
    <row r="433" ht="14.25" customHeight="1">
      <c r="Q433" s="4"/>
      <c r="R433" s="4"/>
    </row>
    <row r="434" ht="14.25" customHeight="1">
      <c r="Q434" s="4"/>
      <c r="R434" s="4"/>
    </row>
    <row r="435" ht="14.25" customHeight="1">
      <c r="Q435" s="4"/>
      <c r="R435" s="4"/>
    </row>
    <row r="436" ht="14.25" customHeight="1">
      <c r="Q436" s="4"/>
      <c r="R436" s="4"/>
    </row>
    <row r="437" ht="14.25" customHeight="1">
      <c r="Q437" s="4"/>
      <c r="R437" s="4"/>
    </row>
    <row r="438" ht="14.25" customHeight="1">
      <c r="Q438" s="4"/>
      <c r="R438" s="4"/>
    </row>
    <row r="439" ht="14.25" customHeight="1">
      <c r="Q439" s="4"/>
      <c r="R439" s="4"/>
    </row>
    <row r="440" ht="14.25" customHeight="1">
      <c r="Q440" s="4"/>
      <c r="R440" s="4"/>
    </row>
    <row r="441" ht="14.25" customHeight="1">
      <c r="Q441" s="4"/>
      <c r="R441" s="4"/>
    </row>
    <row r="442" ht="14.25" customHeight="1">
      <c r="Q442" s="4"/>
      <c r="R442" s="4"/>
    </row>
    <row r="443" ht="14.25" customHeight="1">
      <c r="Q443" s="4"/>
      <c r="R443" s="4"/>
    </row>
    <row r="444" ht="14.25" customHeight="1">
      <c r="Q444" s="4"/>
      <c r="R444" s="4"/>
    </row>
    <row r="445" ht="14.25" customHeight="1">
      <c r="Q445" s="4"/>
      <c r="R445" s="4"/>
    </row>
    <row r="446" ht="14.25" customHeight="1">
      <c r="Q446" s="4"/>
      <c r="R446" s="4"/>
    </row>
    <row r="447" ht="14.25" customHeight="1">
      <c r="Q447" s="4"/>
      <c r="R447" s="4"/>
    </row>
    <row r="448" ht="14.25" customHeight="1">
      <c r="Q448" s="4"/>
      <c r="R448" s="4"/>
    </row>
    <row r="449" ht="14.25" customHeight="1">
      <c r="Q449" s="4"/>
      <c r="R449" s="4"/>
    </row>
    <row r="450" ht="14.25" customHeight="1">
      <c r="Q450" s="4"/>
      <c r="R450" s="4"/>
    </row>
    <row r="451" ht="14.25" customHeight="1">
      <c r="Q451" s="4"/>
      <c r="R451" s="4"/>
    </row>
    <row r="452" ht="14.25" customHeight="1">
      <c r="Q452" s="4"/>
      <c r="R452" s="4"/>
    </row>
    <row r="453" ht="14.25" customHeight="1">
      <c r="Q453" s="4"/>
      <c r="R453" s="4"/>
    </row>
    <row r="454" ht="14.25" customHeight="1">
      <c r="Q454" s="4"/>
      <c r="R454" s="4"/>
    </row>
    <row r="455" ht="14.25" customHeight="1">
      <c r="Q455" s="4"/>
      <c r="R455" s="4"/>
    </row>
    <row r="456" ht="14.25" customHeight="1">
      <c r="Q456" s="4"/>
      <c r="R456" s="4"/>
    </row>
    <row r="457" ht="14.25" customHeight="1">
      <c r="Q457" s="4"/>
      <c r="R457" s="4"/>
    </row>
    <row r="458" ht="14.25" customHeight="1">
      <c r="Q458" s="4"/>
      <c r="R458" s="4"/>
    </row>
    <row r="459" ht="14.25" customHeight="1">
      <c r="Q459" s="4"/>
      <c r="R459" s="4"/>
    </row>
    <row r="460" ht="14.25" customHeight="1">
      <c r="Q460" s="4"/>
      <c r="R460" s="4"/>
    </row>
    <row r="461" ht="14.25" customHeight="1">
      <c r="Q461" s="4"/>
      <c r="R461" s="4"/>
    </row>
    <row r="462" ht="14.25" customHeight="1">
      <c r="Q462" s="4"/>
      <c r="R462" s="4"/>
    </row>
    <row r="463" ht="14.25" customHeight="1">
      <c r="Q463" s="4"/>
      <c r="R463" s="4"/>
    </row>
    <row r="464" ht="14.25" customHeight="1">
      <c r="Q464" s="4"/>
      <c r="R464" s="4"/>
    </row>
    <row r="465" ht="14.25" customHeight="1">
      <c r="Q465" s="4"/>
      <c r="R465" s="4"/>
    </row>
    <row r="466" ht="14.25" customHeight="1">
      <c r="Q466" s="4"/>
      <c r="R466" s="4"/>
    </row>
    <row r="467" ht="14.25" customHeight="1">
      <c r="Q467" s="4"/>
      <c r="R467" s="4"/>
    </row>
    <row r="468" ht="14.25" customHeight="1">
      <c r="Q468" s="4"/>
      <c r="R468" s="4"/>
    </row>
    <row r="469" ht="14.25" customHeight="1">
      <c r="Q469" s="4"/>
      <c r="R469" s="4"/>
    </row>
    <row r="470" ht="14.25" customHeight="1">
      <c r="Q470" s="4"/>
      <c r="R470" s="4"/>
    </row>
    <row r="471" ht="14.25" customHeight="1">
      <c r="Q471" s="4"/>
      <c r="R471" s="4"/>
    </row>
    <row r="472" ht="14.25" customHeight="1">
      <c r="Q472" s="4"/>
      <c r="R472" s="4"/>
    </row>
    <row r="473" ht="14.25" customHeight="1">
      <c r="Q473" s="4"/>
      <c r="R473" s="4"/>
    </row>
    <row r="474" ht="14.25" customHeight="1">
      <c r="Q474" s="4"/>
      <c r="R474" s="4"/>
    </row>
    <row r="475" ht="14.25" customHeight="1">
      <c r="Q475" s="4"/>
      <c r="R475" s="4"/>
    </row>
    <row r="476" ht="14.25" customHeight="1">
      <c r="Q476" s="4"/>
      <c r="R476" s="4"/>
    </row>
    <row r="477" ht="14.25" customHeight="1">
      <c r="Q477" s="4"/>
      <c r="R477" s="4"/>
    </row>
    <row r="478" ht="14.25" customHeight="1">
      <c r="Q478" s="4"/>
      <c r="R478" s="4"/>
    </row>
    <row r="479" ht="14.25" customHeight="1">
      <c r="Q479" s="4"/>
      <c r="R479" s="4"/>
    </row>
    <row r="480" ht="14.25" customHeight="1">
      <c r="Q480" s="4"/>
      <c r="R480" s="4"/>
    </row>
    <row r="481" ht="14.25" customHeight="1">
      <c r="Q481" s="4"/>
      <c r="R481" s="4"/>
    </row>
    <row r="482" ht="14.25" customHeight="1">
      <c r="Q482" s="4"/>
      <c r="R482" s="4"/>
    </row>
    <row r="483" ht="14.25" customHeight="1">
      <c r="Q483" s="4"/>
      <c r="R483" s="4"/>
    </row>
    <row r="484" ht="14.25" customHeight="1">
      <c r="Q484" s="4"/>
      <c r="R484" s="4"/>
    </row>
    <row r="485" ht="14.25" customHeight="1">
      <c r="Q485" s="4"/>
      <c r="R485" s="4"/>
    </row>
    <row r="486" ht="14.25" customHeight="1">
      <c r="Q486" s="4"/>
      <c r="R486" s="4"/>
    </row>
    <row r="487" ht="14.25" customHeight="1">
      <c r="Q487" s="4"/>
      <c r="R487" s="4"/>
    </row>
    <row r="488" ht="14.25" customHeight="1">
      <c r="Q488" s="4"/>
      <c r="R488" s="4"/>
    </row>
    <row r="489" ht="14.25" customHeight="1">
      <c r="Q489" s="4"/>
      <c r="R489" s="4"/>
    </row>
    <row r="490" ht="14.25" customHeight="1">
      <c r="Q490" s="4"/>
      <c r="R490" s="4"/>
    </row>
    <row r="491" ht="14.25" customHeight="1">
      <c r="Q491" s="4"/>
      <c r="R491" s="4"/>
    </row>
    <row r="492" ht="14.25" customHeight="1">
      <c r="Q492" s="4"/>
      <c r="R492" s="4"/>
    </row>
    <row r="493" ht="14.25" customHeight="1">
      <c r="Q493" s="4"/>
      <c r="R493" s="4"/>
    </row>
    <row r="494" ht="14.25" customHeight="1">
      <c r="Q494" s="4"/>
      <c r="R494" s="4"/>
    </row>
    <row r="495" ht="14.25" customHeight="1">
      <c r="Q495" s="4"/>
      <c r="R495" s="4"/>
    </row>
    <row r="496" ht="14.25" customHeight="1">
      <c r="Q496" s="4"/>
      <c r="R496" s="4"/>
    </row>
    <row r="497" ht="14.25" customHeight="1">
      <c r="Q497" s="4"/>
      <c r="R497" s="4"/>
    </row>
    <row r="498" ht="14.25" customHeight="1">
      <c r="Q498" s="4"/>
      <c r="R498" s="4"/>
    </row>
    <row r="499" ht="14.25" customHeight="1">
      <c r="Q499" s="4"/>
      <c r="R499" s="4"/>
    </row>
    <row r="500" ht="14.25" customHeight="1">
      <c r="Q500" s="4"/>
      <c r="R500" s="4"/>
    </row>
    <row r="501" ht="14.25" customHeight="1">
      <c r="Q501" s="4"/>
      <c r="R501" s="4"/>
    </row>
    <row r="502" ht="14.25" customHeight="1">
      <c r="Q502" s="4"/>
      <c r="R502" s="4"/>
    </row>
    <row r="503" ht="14.25" customHeight="1">
      <c r="Q503" s="4"/>
      <c r="R503" s="4"/>
    </row>
    <row r="504" ht="14.25" customHeight="1">
      <c r="Q504" s="4"/>
      <c r="R504" s="4"/>
    </row>
    <row r="505" ht="14.25" customHeight="1">
      <c r="Q505" s="4"/>
      <c r="R505" s="4"/>
    </row>
    <row r="506" ht="14.25" customHeight="1">
      <c r="Q506" s="4"/>
      <c r="R506" s="4"/>
    </row>
    <row r="507" ht="14.25" customHeight="1">
      <c r="Q507" s="4"/>
      <c r="R507" s="4"/>
    </row>
    <row r="508" ht="14.25" customHeight="1">
      <c r="Q508" s="4"/>
      <c r="R508" s="4"/>
    </row>
    <row r="509" ht="14.25" customHeight="1">
      <c r="Q509" s="4"/>
      <c r="R509" s="4"/>
    </row>
    <row r="510" ht="14.25" customHeight="1">
      <c r="Q510" s="4"/>
      <c r="R510" s="4"/>
    </row>
    <row r="511" ht="14.25" customHeight="1">
      <c r="Q511" s="4"/>
      <c r="R511" s="4"/>
    </row>
    <row r="512" ht="14.25" customHeight="1">
      <c r="Q512" s="4"/>
      <c r="R512" s="4"/>
    </row>
    <row r="513" ht="14.25" customHeight="1">
      <c r="Q513" s="4"/>
      <c r="R513" s="4"/>
    </row>
    <row r="514" ht="14.25" customHeight="1">
      <c r="Q514" s="4"/>
      <c r="R514" s="4"/>
    </row>
    <row r="515" ht="14.25" customHeight="1">
      <c r="Q515" s="4"/>
      <c r="R515" s="4"/>
    </row>
    <row r="516" ht="14.25" customHeight="1">
      <c r="Q516" s="4"/>
      <c r="R516" s="4"/>
    </row>
    <row r="517" ht="14.25" customHeight="1">
      <c r="Q517" s="4"/>
      <c r="R517" s="4"/>
    </row>
    <row r="518" ht="14.25" customHeight="1">
      <c r="Q518" s="4"/>
      <c r="R518" s="4"/>
    </row>
    <row r="519" ht="14.25" customHeight="1">
      <c r="Q519" s="4"/>
      <c r="R519" s="4"/>
    </row>
    <row r="520" ht="14.25" customHeight="1">
      <c r="Q520" s="4"/>
      <c r="R520" s="4"/>
    </row>
    <row r="521" ht="14.25" customHeight="1">
      <c r="Q521" s="4"/>
      <c r="R521" s="4"/>
    </row>
    <row r="522" ht="14.25" customHeight="1">
      <c r="Q522" s="4"/>
      <c r="R522" s="4"/>
    </row>
    <row r="523" ht="14.25" customHeight="1">
      <c r="Q523" s="4"/>
      <c r="R523" s="4"/>
    </row>
    <row r="524" ht="14.25" customHeight="1">
      <c r="Q524" s="4"/>
      <c r="R524" s="4"/>
    </row>
    <row r="525" ht="14.25" customHeight="1">
      <c r="Q525" s="4"/>
      <c r="R525" s="4"/>
    </row>
    <row r="526" ht="14.25" customHeight="1">
      <c r="Q526" s="4"/>
      <c r="R526" s="4"/>
    </row>
    <row r="527" ht="14.25" customHeight="1">
      <c r="Q527" s="4"/>
      <c r="R527" s="4"/>
    </row>
    <row r="528" ht="14.25" customHeight="1">
      <c r="Q528" s="4"/>
      <c r="R528" s="4"/>
    </row>
    <row r="529" ht="14.25" customHeight="1">
      <c r="Q529" s="4"/>
      <c r="R529" s="4"/>
    </row>
    <row r="530" ht="14.25" customHeight="1">
      <c r="Q530" s="4"/>
      <c r="R530" s="4"/>
    </row>
    <row r="531" ht="14.25" customHeight="1">
      <c r="Q531" s="4"/>
      <c r="R531" s="4"/>
    </row>
    <row r="532" ht="14.25" customHeight="1">
      <c r="Q532" s="4"/>
      <c r="R532" s="4"/>
    </row>
    <row r="533" ht="14.25" customHeight="1">
      <c r="Q533" s="4"/>
      <c r="R533" s="4"/>
    </row>
    <row r="534" ht="14.25" customHeight="1">
      <c r="Q534" s="4"/>
      <c r="R534" s="4"/>
    </row>
    <row r="535" ht="14.25" customHeight="1">
      <c r="Q535" s="4"/>
      <c r="R535" s="4"/>
    </row>
    <row r="536" ht="14.25" customHeight="1">
      <c r="Q536" s="4"/>
      <c r="R536" s="4"/>
    </row>
    <row r="537" ht="14.25" customHeight="1">
      <c r="Q537" s="4"/>
      <c r="R537" s="4"/>
    </row>
    <row r="538" ht="14.25" customHeight="1">
      <c r="Q538" s="4"/>
      <c r="R538" s="4"/>
    </row>
    <row r="539" ht="14.25" customHeight="1">
      <c r="Q539" s="4"/>
      <c r="R539" s="4"/>
    </row>
    <row r="540" ht="14.25" customHeight="1">
      <c r="Q540" s="4"/>
      <c r="R540" s="4"/>
    </row>
    <row r="541" ht="14.25" customHeight="1">
      <c r="Q541" s="4"/>
      <c r="R541" s="4"/>
    </row>
    <row r="542" ht="14.25" customHeight="1">
      <c r="Q542" s="4"/>
      <c r="R542" s="4"/>
    </row>
    <row r="543" ht="14.25" customHeight="1">
      <c r="Q543" s="4"/>
      <c r="R543" s="4"/>
    </row>
    <row r="544" ht="14.25" customHeight="1">
      <c r="Q544" s="4"/>
      <c r="R544" s="4"/>
    </row>
    <row r="545" ht="14.25" customHeight="1">
      <c r="Q545" s="4"/>
      <c r="R545" s="4"/>
    </row>
    <row r="546" ht="14.25" customHeight="1">
      <c r="Q546" s="4"/>
      <c r="R546" s="4"/>
    </row>
    <row r="547" ht="14.25" customHeight="1">
      <c r="Q547" s="4"/>
      <c r="R547" s="4"/>
    </row>
    <row r="548" ht="14.25" customHeight="1">
      <c r="Q548" s="4"/>
      <c r="R548" s="4"/>
    </row>
    <row r="549" ht="14.25" customHeight="1">
      <c r="Q549" s="4"/>
      <c r="R549" s="4"/>
    </row>
    <row r="550" ht="14.25" customHeight="1">
      <c r="Q550" s="4"/>
      <c r="R550" s="4"/>
    </row>
    <row r="551" ht="14.25" customHeight="1">
      <c r="Q551" s="4"/>
      <c r="R551" s="4"/>
    </row>
    <row r="552" ht="14.25" customHeight="1">
      <c r="Q552" s="4"/>
      <c r="R552" s="4"/>
    </row>
    <row r="553" ht="14.25" customHeight="1">
      <c r="Q553" s="4"/>
      <c r="R553" s="4"/>
    </row>
    <row r="554" ht="14.25" customHeight="1">
      <c r="Q554" s="4"/>
      <c r="R554" s="4"/>
    </row>
    <row r="555" ht="14.25" customHeight="1">
      <c r="Q555" s="4"/>
      <c r="R555" s="4"/>
    </row>
    <row r="556" ht="14.25" customHeight="1">
      <c r="Q556" s="4"/>
      <c r="R556" s="4"/>
    </row>
    <row r="557" ht="14.25" customHeight="1">
      <c r="Q557" s="4"/>
      <c r="R557" s="4"/>
    </row>
    <row r="558" ht="14.25" customHeight="1">
      <c r="Q558" s="4"/>
      <c r="R558" s="4"/>
    </row>
    <row r="559" ht="14.25" customHeight="1">
      <c r="Q559" s="4"/>
      <c r="R559" s="4"/>
    </row>
    <row r="560" ht="14.25" customHeight="1">
      <c r="Q560" s="4"/>
      <c r="R560" s="4"/>
    </row>
    <row r="561" ht="14.25" customHeight="1">
      <c r="Q561" s="4"/>
      <c r="R561" s="4"/>
    </row>
    <row r="562" ht="14.25" customHeight="1">
      <c r="Q562" s="4"/>
      <c r="R562" s="4"/>
    </row>
    <row r="563" ht="14.25" customHeight="1">
      <c r="Q563" s="4"/>
      <c r="R563" s="4"/>
    </row>
    <row r="564" ht="14.25" customHeight="1">
      <c r="Q564" s="4"/>
      <c r="R564" s="4"/>
    </row>
    <row r="565" ht="14.25" customHeight="1">
      <c r="Q565" s="4"/>
      <c r="R565" s="4"/>
    </row>
    <row r="566" ht="14.25" customHeight="1">
      <c r="Q566" s="4"/>
      <c r="R566" s="4"/>
    </row>
    <row r="567" ht="14.25" customHeight="1">
      <c r="Q567" s="4"/>
      <c r="R567" s="4"/>
    </row>
    <row r="568" ht="14.25" customHeight="1">
      <c r="Q568" s="4"/>
      <c r="R568" s="4"/>
    </row>
    <row r="569" ht="14.25" customHeight="1">
      <c r="Q569" s="4"/>
      <c r="R569" s="4"/>
    </row>
    <row r="570" ht="14.25" customHeight="1">
      <c r="Q570" s="4"/>
      <c r="R570" s="4"/>
    </row>
    <row r="571" ht="14.25" customHeight="1">
      <c r="Q571" s="4"/>
      <c r="R571" s="4"/>
    </row>
    <row r="572" ht="14.25" customHeight="1">
      <c r="Q572" s="4"/>
      <c r="R572" s="4"/>
    </row>
    <row r="573" ht="14.25" customHeight="1">
      <c r="Q573" s="4"/>
      <c r="R573" s="4"/>
    </row>
    <row r="574" ht="14.25" customHeight="1">
      <c r="Q574" s="4"/>
      <c r="R574" s="4"/>
    </row>
    <row r="575" ht="14.25" customHeight="1">
      <c r="Q575" s="4"/>
      <c r="R575" s="4"/>
    </row>
    <row r="576" ht="14.25" customHeight="1">
      <c r="Q576" s="4"/>
      <c r="R576" s="4"/>
    </row>
    <row r="577" ht="14.25" customHeight="1">
      <c r="Q577" s="4"/>
      <c r="R577" s="4"/>
    </row>
    <row r="578" ht="14.25" customHeight="1">
      <c r="Q578" s="4"/>
      <c r="R578" s="4"/>
    </row>
    <row r="579" ht="14.25" customHeight="1">
      <c r="Q579" s="4"/>
      <c r="R579" s="4"/>
    </row>
    <row r="580" ht="14.25" customHeight="1">
      <c r="Q580" s="4"/>
      <c r="R580" s="4"/>
    </row>
    <row r="581" ht="14.25" customHeight="1">
      <c r="Q581" s="4"/>
      <c r="R581" s="4"/>
    </row>
    <row r="582" ht="14.25" customHeight="1">
      <c r="Q582" s="4"/>
      <c r="R582" s="4"/>
    </row>
    <row r="583" ht="14.25" customHeight="1">
      <c r="Q583" s="4"/>
      <c r="R583" s="4"/>
    </row>
    <row r="584" ht="14.25" customHeight="1">
      <c r="Q584" s="4"/>
      <c r="R584" s="4"/>
    </row>
    <row r="585" ht="14.25" customHeight="1">
      <c r="Q585" s="4"/>
      <c r="R585" s="4"/>
    </row>
    <row r="586" ht="14.25" customHeight="1">
      <c r="Q586" s="4"/>
      <c r="R586" s="4"/>
    </row>
    <row r="587" ht="14.25" customHeight="1">
      <c r="Q587" s="4"/>
      <c r="R587" s="4"/>
    </row>
    <row r="588" ht="14.25" customHeight="1">
      <c r="Q588" s="4"/>
      <c r="R588" s="4"/>
    </row>
    <row r="589" ht="14.25" customHeight="1">
      <c r="Q589" s="4"/>
      <c r="R589" s="4"/>
    </row>
    <row r="590" ht="14.25" customHeight="1">
      <c r="Q590" s="4"/>
      <c r="R590" s="4"/>
    </row>
    <row r="591" ht="14.25" customHeight="1">
      <c r="Q591" s="4"/>
      <c r="R591" s="4"/>
    </row>
    <row r="592" ht="14.25" customHeight="1">
      <c r="Q592" s="4"/>
      <c r="R592" s="4"/>
    </row>
    <row r="593" ht="14.25" customHeight="1">
      <c r="Q593" s="4"/>
      <c r="R593" s="4"/>
    </row>
    <row r="594" ht="14.25" customHeight="1">
      <c r="Q594" s="4"/>
      <c r="R594" s="4"/>
    </row>
    <row r="595" ht="14.25" customHeight="1">
      <c r="Q595" s="4"/>
      <c r="R595" s="4"/>
    </row>
    <row r="596" ht="14.25" customHeight="1">
      <c r="Q596" s="4"/>
      <c r="R596" s="4"/>
    </row>
    <row r="597" ht="14.25" customHeight="1">
      <c r="Q597" s="4"/>
      <c r="R597" s="4"/>
    </row>
    <row r="598" ht="14.25" customHeight="1">
      <c r="Q598" s="4"/>
      <c r="R598" s="4"/>
    </row>
    <row r="599" ht="14.25" customHeight="1">
      <c r="Q599" s="4"/>
      <c r="R599" s="4"/>
    </row>
    <row r="600" ht="14.25" customHeight="1">
      <c r="Q600" s="4"/>
      <c r="R600" s="4"/>
    </row>
    <row r="601" ht="14.25" customHeight="1">
      <c r="Q601" s="4"/>
      <c r="R601" s="4"/>
    </row>
    <row r="602" ht="14.25" customHeight="1">
      <c r="Q602" s="4"/>
      <c r="R602" s="4"/>
    </row>
    <row r="603" ht="14.25" customHeight="1">
      <c r="Q603" s="4"/>
      <c r="R603" s="4"/>
    </row>
    <row r="604" ht="14.25" customHeight="1">
      <c r="Q604" s="4"/>
      <c r="R604" s="4"/>
    </row>
    <row r="605" ht="14.25" customHeight="1">
      <c r="Q605" s="4"/>
      <c r="R605" s="4"/>
    </row>
    <row r="606" ht="14.25" customHeight="1">
      <c r="Q606" s="4"/>
      <c r="R606" s="4"/>
    </row>
    <row r="607" ht="14.25" customHeight="1">
      <c r="Q607" s="4"/>
      <c r="R607" s="4"/>
    </row>
    <row r="608" ht="14.25" customHeight="1">
      <c r="Q608" s="4"/>
      <c r="R608" s="4"/>
    </row>
    <row r="609" ht="14.25" customHeight="1">
      <c r="Q609" s="4"/>
      <c r="R609" s="4"/>
    </row>
    <row r="610" ht="14.25" customHeight="1">
      <c r="Q610" s="4"/>
      <c r="R610" s="4"/>
    </row>
    <row r="611" ht="14.25" customHeight="1">
      <c r="Q611" s="4"/>
      <c r="R611" s="4"/>
    </row>
    <row r="612" ht="14.25" customHeight="1">
      <c r="Q612" s="4"/>
      <c r="R612" s="4"/>
    </row>
    <row r="613" ht="14.25" customHeight="1">
      <c r="Q613" s="4"/>
      <c r="R613" s="4"/>
    </row>
    <row r="614" ht="14.25" customHeight="1">
      <c r="Q614" s="4"/>
      <c r="R614" s="4"/>
    </row>
    <row r="615" ht="14.25" customHeight="1">
      <c r="Q615" s="4"/>
      <c r="R615" s="4"/>
    </row>
    <row r="616" ht="14.25" customHeight="1">
      <c r="Q616" s="4"/>
      <c r="R616" s="4"/>
    </row>
    <row r="617" ht="14.25" customHeight="1">
      <c r="Q617" s="4"/>
      <c r="R617" s="4"/>
    </row>
    <row r="618" ht="14.25" customHeight="1">
      <c r="Q618" s="4"/>
      <c r="R618" s="4"/>
    </row>
    <row r="619" ht="14.25" customHeight="1">
      <c r="Q619" s="4"/>
      <c r="R619" s="4"/>
    </row>
    <row r="620" ht="14.25" customHeight="1">
      <c r="Q620" s="4"/>
      <c r="R620" s="4"/>
    </row>
    <row r="621" ht="14.25" customHeight="1">
      <c r="Q621" s="4"/>
      <c r="R621" s="4"/>
    </row>
    <row r="622" ht="14.25" customHeight="1">
      <c r="Q622" s="4"/>
      <c r="R622" s="4"/>
    </row>
    <row r="623" ht="14.25" customHeight="1">
      <c r="Q623" s="4"/>
      <c r="R623" s="4"/>
    </row>
    <row r="624" ht="14.25" customHeight="1">
      <c r="Q624" s="4"/>
      <c r="R624" s="4"/>
    </row>
    <row r="625" ht="14.25" customHeight="1">
      <c r="Q625" s="4"/>
      <c r="R625" s="4"/>
    </row>
    <row r="626" ht="14.25" customHeight="1">
      <c r="Q626" s="4"/>
      <c r="R626" s="4"/>
    </row>
    <row r="627" ht="14.25" customHeight="1">
      <c r="Q627" s="4"/>
      <c r="R627" s="4"/>
    </row>
    <row r="628" ht="14.25" customHeight="1">
      <c r="Q628" s="4"/>
      <c r="R628" s="4"/>
    </row>
    <row r="629" ht="14.25" customHeight="1">
      <c r="Q629" s="4"/>
      <c r="R629" s="4"/>
    </row>
    <row r="630" ht="14.25" customHeight="1">
      <c r="Q630" s="4"/>
      <c r="R630" s="4"/>
    </row>
    <row r="631" ht="14.25" customHeight="1">
      <c r="Q631" s="4"/>
      <c r="R631" s="4"/>
    </row>
    <row r="632" ht="14.25" customHeight="1">
      <c r="Q632" s="4"/>
      <c r="R632" s="4"/>
    </row>
    <row r="633" ht="14.25" customHeight="1">
      <c r="Q633" s="4"/>
      <c r="R633" s="4"/>
    </row>
    <row r="634" ht="14.25" customHeight="1">
      <c r="Q634" s="4"/>
      <c r="R634" s="4"/>
    </row>
    <row r="635" ht="14.25" customHeight="1">
      <c r="Q635" s="4"/>
      <c r="R635" s="4"/>
    </row>
    <row r="636" ht="14.25" customHeight="1">
      <c r="Q636" s="4"/>
      <c r="R636" s="4"/>
    </row>
    <row r="637" ht="14.25" customHeight="1">
      <c r="Q637" s="4"/>
      <c r="R637" s="4"/>
    </row>
    <row r="638" ht="14.25" customHeight="1">
      <c r="Q638" s="4"/>
      <c r="R638" s="4"/>
    </row>
    <row r="639" ht="14.25" customHeight="1">
      <c r="Q639" s="4"/>
      <c r="R639" s="4"/>
    </row>
    <row r="640" ht="14.25" customHeight="1">
      <c r="Q640" s="4"/>
      <c r="R640" s="4"/>
    </row>
    <row r="641" ht="14.25" customHeight="1">
      <c r="Q641" s="4"/>
      <c r="R641" s="4"/>
    </row>
    <row r="642" ht="14.25" customHeight="1">
      <c r="Q642" s="4"/>
      <c r="R642" s="4"/>
    </row>
    <row r="643" ht="14.25" customHeight="1">
      <c r="Q643" s="4"/>
      <c r="R643" s="4"/>
    </row>
    <row r="644" ht="14.25" customHeight="1">
      <c r="Q644" s="4"/>
      <c r="R644" s="4"/>
    </row>
    <row r="645" ht="14.25" customHeight="1">
      <c r="Q645" s="4"/>
      <c r="R645" s="4"/>
    </row>
    <row r="646" ht="14.25" customHeight="1">
      <c r="Q646" s="4"/>
      <c r="R646" s="4"/>
    </row>
    <row r="647" ht="14.25" customHeight="1">
      <c r="Q647" s="4"/>
      <c r="R647" s="4"/>
    </row>
    <row r="648" ht="14.25" customHeight="1">
      <c r="Q648" s="4"/>
      <c r="R648" s="4"/>
    </row>
    <row r="649" ht="14.25" customHeight="1">
      <c r="Q649" s="4"/>
      <c r="R649" s="4"/>
    </row>
    <row r="650" ht="14.25" customHeight="1">
      <c r="Q650" s="4"/>
      <c r="R650" s="4"/>
    </row>
    <row r="651" ht="14.25" customHeight="1">
      <c r="Q651" s="4"/>
      <c r="R651" s="4"/>
    </row>
    <row r="652" ht="14.25" customHeight="1">
      <c r="Q652" s="4"/>
      <c r="R652" s="4"/>
    </row>
    <row r="653" ht="14.25" customHeight="1">
      <c r="Q653" s="4"/>
      <c r="R653" s="4"/>
    </row>
    <row r="654" ht="14.25" customHeight="1">
      <c r="Q654" s="4"/>
      <c r="R654" s="4"/>
    </row>
    <row r="655" ht="14.25" customHeight="1">
      <c r="Q655" s="4"/>
      <c r="R655" s="4"/>
    </row>
    <row r="656" ht="14.25" customHeight="1">
      <c r="Q656" s="4"/>
      <c r="R656" s="4"/>
    </row>
    <row r="657" ht="14.25" customHeight="1">
      <c r="Q657" s="4"/>
      <c r="R657" s="4"/>
    </row>
    <row r="658" ht="14.25" customHeight="1">
      <c r="Q658" s="4"/>
      <c r="R658" s="4"/>
    </row>
    <row r="659" ht="14.25" customHeight="1">
      <c r="Q659" s="4"/>
      <c r="R659" s="4"/>
    </row>
    <row r="660" ht="14.25" customHeight="1">
      <c r="Q660" s="4"/>
      <c r="R660" s="4"/>
    </row>
    <row r="661" ht="14.25" customHeight="1">
      <c r="Q661" s="4"/>
      <c r="R661" s="4"/>
    </row>
    <row r="662" ht="14.25" customHeight="1">
      <c r="Q662" s="4"/>
      <c r="R662" s="4"/>
    </row>
    <row r="663" ht="14.25" customHeight="1">
      <c r="Q663" s="4"/>
      <c r="R663" s="4"/>
    </row>
    <row r="664" ht="14.25" customHeight="1">
      <c r="Q664" s="4"/>
      <c r="R664" s="4"/>
    </row>
    <row r="665" ht="14.25" customHeight="1">
      <c r="Q665" s="4"/>
      <c r="R665" s="4"/>
    </row>
    <row r="666" ht="14.25" customHeight="1">
      <c r="Q666" s="4"/>
      <c r="R666" s="4"/>
    </row>
    <row r="667" ht="14.25" customHeight="1">
      <c r="Q667" s="4"/>
      <c r="R667" s="4"/>
    </row>
    <row r="668" ht="14.25" customHeight="1">
      <c r="Q668" s="4"/>
      <c r="R668" s="4"/>
    </row>
    <row r="669" ht="14.25" customHeight="1">
      <c r="Q669" s="4"/>
      <c r="R669" s="4"/>
    </row>
    <row r="670" ht="14.25" customHeight="1">
      <c r="Q670" s="4"/>
      <c r="R670" s="4"/>
    </row>
    <row r="671" ht="14.25" customHeight="1">
      <c r="Q671" s="4"/>
      <c r="R671" s="4"/>
    </row>
    <row r="672" ht="14.25" customHeight="1">
      <c r="Q672" s="4"/>
      <c r="R672" s="4"/>
    </row>
    <row r="673" ht="14.25" customHeight="1">
      <c r="Q673" s="4"/>
      <c r="R673" s="4"/>
    </row>
    <row r="674" ht="14.25" customHeight="1">
      <c r="Q674" s="4"/>
      <c r="R674" s="4"/>
    </row>
    <row r="675" ht="14.25" customHeight="1">
      <c r="Q675" s="4"/>
      <c r="R675" s="4"/>
    </row>
    <row r="676" ht="14.25" customHeight="1">
      <c r="Q676" s="4"/>
      <c r="R676" s="4"/>
    </row>
    <row r="677" ht="14.25" customHeight="1">
      <c r="Q677" s="4"/>
      <c r="R677" s="4"/>
    </row>
    <row r="678" ht="14.25" customHeight="1">
      <c r="Q678" s="4"/>
      <c r="R678" s="4"/>
    </row>
    <row r="679" ht="14.25" customHeight="1">
      <c r="Q679" s="4"/>
      <c r="R679" s="4"/>
    </row>
    <row r="680" ht="14.25" customHeight="1">
      <c r="Q680" s="4"/>
      <c r="R680" s="4"/>
    </row>
    <row r="681" ht="14.25" customHeight="1">
      <c r="Q681" s="4"/>
      <c r="R681" s="4"/>
    </row>
    <row r="682" ht="14.25" customHeight="1">
      <c r="Q682" s="4"/>
      <c r="R682" s="4"/>
    </row>
    <row r="683" ht="14.25" customHeight="1">
      <c r="Q683" s="4"/>
      <c r="R683" s="4"/>
    </row>
    <row r="684" ht="14.25" customHeight="1">
      <c r="Q684" s="4"/>
      <c r="R684" s="4"/>
    </row>
    <row r="685" ht="14.25" customHeight="1">
      <c r="Q685" s="4"/>
      <c r="R685" s="4"/>
    </row>
    <row r="686" ht="14.25" customHeight="1">
      <c r="Q686" s="4"/>
      <c r="R686" s="4"/>
    </row>
    <row r="687" ht="14.25" customHeight="1">
      <c r="Q687" s="4"/>
      <c r="R687" s="4"/>
    </row>
    <row r="688" ht="14.25" customHeight="1">
      <c r="Q688" s="4"/>
      <c r="R688" s="4"/>
    </row>
    <row r="689" ht="14.25" customHeight="1">
      <c r="Q689" s="4"/>
      <c r="R689" s="4"/>
    </row>
    <row r="690" ht="14.25" customHeight="1">
      <c r="Q690" s="4"/>
      <c r="R690" s="4"/>
    </row>
    <row r="691" ht="14.25" customHeight="1">
      <c r="Q691" s="4"/>
      <c r="R691" s="4"/>
    </row>
    <row r="692" ht="14.25" customHeight="1">
      <c r="Q692" s="4"/>
      <c r="R692" s="4"/>
    </row>
    <row r="693" ht="14.25" customHeight="1">
      <c r="Q693" s="4"/>
      <c r="R693" s="4"/>
    </row>
    <row r="694" ht="14.25" customHeight="1">
      <c r="Q694" s="4"/>
      <c r="R694" s="4"/>
    </row>
    <row r="695" ht="14.25" customHeight="1">
      <c r="Q695" s="4"/>
      <c r="R695" s="4"/>
    </row>
    <row r="696" ht="14.25" customHeight="1">
      <c r="Q696" s="4"/>
      <c r="R696" s="4"/>
    </row>
    <row r="697" ht="14.25" customHeight="1">
      <c r="Q697" s="4"/>
      <c r="R697" s="4"/>
    </row>
    <row r="698" ht="14.25" customHeight="1">
      <c r="Q698" s="4"/>
      <c r="R698" s="4"/>
    </row>
    <row r="699" ht="14.25" customHeight="1">
      <c r="Q699" s="4"/>
      <c r="R699" s="4"/>
    </row>
    <row r="700" ht="14.25" customHeight="1">
      <c r="Q700" s="4"/>
      <c r="R700" s="4"/>
    </row>
    <row r="701" ht="14.25" customHeight="1">
      <c r="Q701" s="4"/>
      <c r="R701" s="4"/>
    </row>
    <row r="702" ht="14.25" customHeight="1">
      <c r="Q702" s="4"/>
      <c r="R702" s="4"/>
    </row>
    <row r="703" ht="14.25" customHeight="1">
      <c r="Q703" s="4"/>
      <c r="R703" s="4"/>
    </row>
    <row r="704" ht="14.25" customHeight="1">
      <c r="Q704" s="4"/>
      <c r="R704" s="4"/>
    </row>
    <row r="705" ht="14.25" customHeight="1">
      <c r="Q705" s="4"/>
      <c r="R705" s="4"/>
    </row>
    <row r="706" ht="14.25" customHeight="1">
      <c r="Q706" s="4"/>
      <c r="R706" s="4"/>
    </row>
    <row r="707" ht="14.25" customHeight="1">
      <c r="Q707" s="4"/>
      <c r="R707" s="4"/>
    </row>
    <row r="708" ht="14.25" customHeight="1">
      <c r="Q708" s="4"/>
      <c r="R708" s="4"/>
    </row>
    <row r="709" ht="14.25" customHeight="1">
      <c r="Q709" s="4"/>
      <c r="R709" s="4"/>
    </row>
    <row r="710" ht="14.25" customHeight="1">
      <c r="Q710" s="4"/>
      <c r="R710" s="4"/>
    </row>
    <row r="711" ht="14.25" customHeight="1">
      <c r="Q711" s="4"/>
      <c r="R711" s="4"/>
    </row>
    <row r="712" ht="14.25" customHeight="1">
      <c r="Q712" s="4"/>
      <c r="R712" s="4"/>
    </row>
    <row r="713" ht="14.25" customHeight="1">
      <c r="Q713" s="4"/>
      <c r="R713" s="4"/>
    </row>
    <row r="714" ht="14.25" customHeight="1">
      <c r="Q714" s="4"/>
      <c r="R714" s="4"/>
    </row>
    <row r="715" ht="14.25" customHeight="1">
      <c r="Q715" s="4"/>
      <c r="R715" s="4"/>
    </row>
    <row r="716" ht="14.25" customHeight="1">
      <c r="Q716" s="4"/>
      <c r="R716" s="4"/>
    </row>
    <row r="717" ht="14.25" customHeight="1">
      <c r="Q717" s="4"/>
      <c r="R717" s="4"/>
    </row>
    <row r="718" ht="14.25" customHeight="1">
      <c r="Q718" s="4"/>
      <c r="R718" s="4"/>
    </row>
    <row r="719" ht="14.25" customHeight="1">
      <c r="Q719" s="4"/>
      <c r="R719" s="4"/>
    </row>
    <row r="720" ht="14.25" customHeight="1">
      <c r="Q720" s="4"/>
      <c r="R720" s="4"/>
    </row>
    <row r="721" ht="14.25" customHeight="1">
      <c r="Q721" s="4"/>
      <c r="R721" s="4"/>
    </row>
    <row r="722" ht="14.25" customHeight="1">
      <c r="Q722" s="4"/>
      <c r="R722" s="4"/>
    </row>
    <row r="723" ht="14.25" customHeight="1">
      <c r="Q723" s="4"/>
      <c r="R723" s="4"/>
    </row>
    <row r="724" ht="14.25" customHeight="1">
      <c r="Q724" s="4"/>
      <c r="R724" s="4"/>
    </row>
    <row r="725" ht="14.25" customHeight="1">
      <c r="Q725" s="4"/>
      <c r="R725" s="4"/>
    </row>
    <row r="726" ht="14.25" customHeight="1">
      <c r="Q726" s="4"/>
      <c r="R726" s="4"/>
    </row>
    <row r="727" ht="14.25" customHeight="1">
      <c r="Q727" s="4"/>
      <c r="R727" s="4"/>
    </row>
    <row r="728" ht="14.25" customHeight="1">
      <c r="Q728" s="4"/>
      <c r="R728" s="4"/>
    </row>
    <row r="729" ht="14.25" customHeight="1">
      <c r="Q729" s="4"/>
      <c r="R729" s="4"/>
    </row>
    <row r="730" ht="14.25" customHeight="1">
      <c r="Q730" s="4"/>
      <c r="R730" s="4"/>
    </row>
    <row r="731" ht="14.25" customHeight="1">
      <c r="Q731" s="4"/>
      <c r="R731" s="4"/>
    </row>
    <row r="732" ht="14.25" customHeight="1">
      <c r="Q732" s="4"/>
      <c r="R732" s="4"/>
    </row>
    <row r="733" ht="14.25" customHeight="1">
      <c r="Q733" s="4"/>
      <c r="R733" s="4"/>
    </row>
    <row r="734" ht="14.25" customHeight="1">
      <c r="Q734" s="4"/>
      <c r="R734" s="4"/>
    </row>
    <row r="735" ht="14.25" customHeight="1">
      <c r="Q735" s="4"/>
      <c r="R735" s="4"/>
    </row>
    <row r="736" ht="14.25" customHeight="1">
      <c r="Q736" s="4"/>
      <c r="R736" s="4"/>
    </row>
    <row r="737" ht="14.25" customHeight="1">
      <c r="Q737" s="4"/>
      <c r="R737" s="4"/>
    </row>
    <row r="738" ht="14.25" customHeight="1">
      <c r="Q738" s="4"/>
      <c r="R738" s="4"/>
    </row>
    <row r="739" ht="14.25" customHeight="1">
      <c r="Q739" s="4"/>
      <c r="R739" s="4"/>
    </row>
    <row r="740" ht="14.25" customHeight="1">
      <c r="Q740" s="4"/>
      <c r="R740" s="4"/>
    </row>
    <row r="741" ht="14.25" customHeight="1">
      <c r="Q741" s="4"/>
      <c r="R741" s="4"/>
    </row>
    <row r="742" ht="14.25" customHeight="1">
      <c r="Q742" s="4"/>
      <c r="R742" s="4"/>
    </row>
    <row r="743" ht="14.25" customHeight="1">
      <c r="Q743" s="4"/>
      <c r="R743" s="4"/>
    </row>
    <row r="744" ht="14.25" customHeight="1">
      <c r="Q744" s="4"/>
      <c r="R744" s="4"/>
    </row>
    <row r="745" ht="14.25" customHeight="1">
      <c r="Q745" s="4"/>
      <c r="R745" s="4"/>
    </row>
    <row r="746" ht="14.25" customHeight="1">
      <c r="Q746" s="4"/>
      <c r="R746" s="4"/>
    </row>
    <row r="747" ht="14.25" customHeight="1">
      <c r="Q747" s="4"/>
      <c r="R747" s="4"/>
    </row>
    <row r="748" ht="14.25" customHeight="1">
      <c r="Q748" s="4"/>
      <c r="R748" s="4"/>
    </row>
    <row r="749" ht="14.25" customHeight="1">
      <c r="Q749" s="4"/>
      <c r="R749" s="4"/>
    </row>
    <row r="750" ht="14.25" customHeight="1">
      <c r="Q750" s="4"/>
      <c r="R750" s="4"/>
    </row>
    <row r="751" ht="14.25" customHeight="1">
      <c r="Q751" s="4"/>
      <c r="R751" s="4"/>
    </row>
    <row r="752" ht="14.25" customHeight="1">
      <c r="Q752" s="4"/>
      <c r="R752" s="4"/>
    </row>
    <row r="753" ht="14.25" customHeight="1">
      <c r="Q753" s="4"/>
      <c r="R753" s="4"/>
    </row>
    <row r="754" ht="14.25" customHeight="1">
      <c r="Q754" s="4"/>
      <c r="R754" s="4"/>
    </row>
    <row r="755" ht="14.25" customHeight="1">
      <c r="Q755" s="4"/>
      <c r="R755" s="4"/>
    </row>
    <row r="756" ht="14.25" customHeight="1">
      <c r="Q756" s="4"/>
      <c r="R756" s="4"/>
    </row>
    <row r="757" ht="14.25" customHeight="1">
      <c r="Q757" s="4"/>
      <c r="R757" s="4"/>
    </row>
    <row r="758" ht="14.25" customHeight="1">
      <c r="Q758" s="4"/>
      <c r="R758" s="4"/>
    </row>
    <row r="759" ht="14.25" customHeight="1">
      <c r="Q759" s="4"/>
      <c r="R759" s="4"/>
    </row>
    <row r="760" ht="14.25" customHeight="1">
      <c r="Q760" s="4"/>
      <c r="R760" s="4"/>
    </row>
    <row r="761" ht="14.25" customHeight="1">
      <c r="Q761" s="4"/>
      <c r="R761" s="4"/>
    </row>
    <row r="762" ht="14.25" customHeight="1">
      <c r="Q762" s="4"/>
      <c r="R762" s="4"/>
    </row>
    <row r="763" ht="14.25" customHeight="1">
      <c r="Q763" s="4"/>
      <c r="R763" s="4"/>
    </row>
    <row r="764" ht="14.25" customHeight="1">
      <c r="Q764" s="4"/>
      <c r="R764" s="4"/>
    </row>
    <row r="765" ht="14.25" customHeight="1">
      <c r="Q765" s="4"/>
      <c r="R765" s="4"/>
    </row>
    <row r="766" ht="14.25" customHeight="1">
      <c r="Q766" s="4"/>
      <c r="R766" s="4"/>
    </row>
    <row r="767" ht="14.25" customHeight="1">
      <c r="Q767" s="4"/>
      <c r="R767" s="4"/>
    </row>
    <row r="768" ht="14.25" customHeight="1">
      <c r="Q768" s="4"/>
      <c r="R768" s="4"/>
    </row>
    <row r="769" ht="14.25" customHeight="1">
      <c r="Q769" s="4"/>
      <c r="R769" s="4"/>
    </row>
    <row r="770" ht="14.25" customHeight="1">
      <c r="Q770" s="4"/>
      <c r="R770" s="4"/>
    </row>
    <row r="771" ht="14.25" customHeight="1">
      <c r="Q771" s="4"/>
      <c r="R771" s="4"/>
    </row>
    <row r="772" ht="14.25" customHeight="1">
      <c r="Q772" s="4"/>
      <c r="R772" s="4"/>
    </row>
    <row r="773" ht="14.25" customHeight="1">
      <c r="Q773" s="4"/>
      <c r="R773" s="4"/>
    </row>
    <row r="774" ht="14.25" customHeight="1">
      <c r="Q774" s="4"/>
      <c r="R774" s="4"/>
    </row>
    <row r="775" ht="14.25" customHeight="1">
      <c r="Q775" s="4"/>
      <c r="R775" s="4"/>
    </row>
    <row r="776" ht="14.25" customHeight="1">
      <c r="Q776" s="4"/>
      <c r="R776" s="4"/>
    </row>
    <row r="777" ht="14.25" customHeight="1">
      <c r="Q777" s="4"/>
      <c r="R777" s="4"/>
    </row>
    <row r="778" ht="14.25" customHeight="1">
      <c r="Q778" s="4"/>
      <c r="R778" s="4"/>
    </row>
    <row r="779" ht="14.25" customHeight="1">
      <c r="Q779" s="4"/>
      <c r="R779" s="4"/>
    </row>
    <row r="780" ht="14.25" customHeight="1">
      <c r="Q780" s="4"/>
      <c r="R780" s="4"/>
    </row>
    <row r="781" ht="14.25" customHeight="1">
      <c r="Q781" s="4"/>
      <c r="R781" s="4"/>
    </row>
    <row r="782" ht="14.25" customHeight="1">
      <c r="Q782" s="4"/>
      <c r="R782" s="4"/>
    </row>
    <row r="783" ht="14.25" customHeight="1">
      <c r="Q783" s="4"/>
      <c r="R783" s="4"/>
    </row>
    <row r="784" ht="14.25" customHeight="1">
      <c r="Q784" s="4"/>
      <c r="R784" s="4"/>
    </row>
    <row r="785" ht="14.25" customHeight="1">
      <c r="Q785" s="4"/>
      <c r="R785" s="4"/>
    </row>
    <row r="786" ht="14.25" customHeight="1">
      <c r="Q786" s="4"/>
      <c r="R786" s="4"/>
    </row>
    <row r="787" ht="14.25" customHeight="1">
      <c r="Q787" s="4"/>
      <c r="R787" s="4"/>
    </row>
    <row r="788" ht="14.25" customHeight="1">
      <c r="Q788" s="4"/>
      <c r="R788" s="4"/>
    </row>
    <row r="789" ht="14.25" customHeight="1">
      <c r="Q789" s="4"/>
      <c r="R789" s="4"/>
    </row>
    <row r="790" ht="14.25" customHeight="1">
      <c r="Q790" s="4"/>
      <c r="R790" s="4"/>
    </row>
    <row r="791" ht="14.25" customHeight="1">
      <c r="Q791" s="4"/>
      <c r="R791" s="4"/>
    </row>
    <row r="792" ht="14.25" customHeight="1">
      <c r="Q792" s="4"/>
      <c r="R792" s="4"/>
    </row>
    <row r="793" ht="14.25" customHeight="1">
      <c r="Q793" s="4"/>
      <c r="R793" s="4"/>
    </row>
    <row r="794" ht="14.25" customHeight="1">
      <c r="Q794" s="4"/>
      <c r="R794" s="4"/>
    </row>
    <row r="795" ht="14.25" customHeight="1">
      <c r="Q795" s="4"/>
      <c r="R795" s="4"/>
    </row>
    <row r="796" ht="14.25" customHeight="1">
      <c r="Q796" s="4"/>
      <c r="R796" s="4"/>
    </row>
    <row r="797" ht="14.25" customHeight="1">
      <c r="Q797" s="4"/>
      <c r="R797" s="4"/>
    </row>
    <row r="798" ht="14.25" customHeight="1">
      <c r="Q798" s="4"/>
      <c r="R798" s="4"/>
    </row>
    <row r="799" ht="14.25" customHeight="1">
      <c r="Q799" s="4"/>
      <c r="R799" s="4"/>
    </row>
    <row r="800" ht="14.25" customHeight="1">
      <c r="Q800" s="4"/>
      <c r="R800" s="4"/>
    </row>
    <row r="801" ht="14.25" customHeight="1">
      <c r="Q801" s="4"/>
      <c r="R801" s="4"/>
    </row>
    <row r="802" ht="14.25" customHeight="1">
      <c r="Q802" s="4"/>
      <c r="R802" s="4"/>
    </row>
    <row r="803" ht="14.25" customHeight="1">
      <c r="Q803" s="4"/>
      <c r="R803" s="4"/>
    </row>
    <row r="804" ht="14.25" customHeight="1">
      <c r="Q804" s="4"/>
      <c r="R804" s="4"/>
    </row>
    <row r="805" ht="14.25" customHeight="1">
      <c r="Q805" s="4"/>
      <c r="R805" s="4"/>
    </row>
    <row r="806" ht="14.25" customHeight="1">
      <c r="Q806" s="4"/>
      <c r="R806" s="4"/>
    </row>
    <row r="807" ht="14.25" customHeight="1">
      <c r="Q807" s="4"/>
      <c r="R807" s="4"/>
    </row>
    <row r="808" ht="14.25" customHeight="1">
      <c r="Q808" s="4"/>
      <c r="R808" s="4"/>
    </row>
    <row r="809" ht="14.25" customHeight="1">
      <c r="Q809" s="4"/>
      <c r="R809" s="4"/>
    </row>
    <row r="810" ht="14.25" customHeight="1">
      <c r="Q810" s="4"/>
      <c r="R810" s="4"/>
    </row>
    <row r="811" ht="14.25" customHeight="1">
      <c r="Q811" s="4"/>
      <c r="R811" s="4"/>
    </row>
    <row r="812" ht="14.25" customHeight="1">
      <c r="Q812" s="4"/>
      <c r="R812" s="4"/>
    </row>
    <row r="813" ht="14.25" customHeight="1">
      <c r="Q813" s="4"/>
      <c r="R813" s="4"/>
    </row>
    <row r="814" ht="14.25" customHeight="1">
      <c r="Q814" s="4"/>
      <c r="R814" s="4"/>
    </row>
    <row r="815" ht="14.25" customHeight="1">
      <c r="Q815" s="4"/>
      <c r="R815" s="4"/>
    </row>
    <row r="816" ht="14.25" customHeight="1">
      <c r="Q816" s="4"/>
      <c r="R816" s="4"/>
    </row>
    <row r="817" ht="14.25" customHeight="1">
      <c r="Q817" s="4"/>
      <c r="R817" s="4"/>
    </row>
    <row r="818" ht="14.25" customHeight="1">
      <c r="Q818" s="4"/>
      <c r="R818" s="4"/>
    </row>
    <row r="819" ht="14.25" customHeight="1">
      <c r="Q819" s="4"/>
      <c r="R819" s="4"/>
    </row>
    <row r="820" ht="14.25" customHeight="1">
      <c r="Q820" s="4"/>
      <c r="R820" s="4"/>
    </row>
    <row r="821" ht="14.25" customHeight="1">
      <c r="Q821" s="4"/>
      <c r="R821" s="4"/>
    </row>
    <row r="822" ht="14.25" customHeight="1">
      <c r="Q822" s="4"/>
      <c r="R822" s="4"/>
    </row>
    <row r="823" ht="14.25" customHeight="1">
      <c r="Q823" s="4"/>
      <c r="R823" s="4"/>
    </row>
    <row r="824" ht="14.25" customHeight="1">
      <c r="Q824" s="4"/>
      <c r="R824" s="4"/>
    </row>
    <row r="825" ht="14.25" customHeight="1">
      <c r="Q825" s="4"/>
      <c r="R825" s="4"/>
    </row>
    <row r="826" ht="14.25" customHeight="1">
      <c r="Q826" s="4"/>
      <c r="R826" s="4"/>
    </row>
    <row r="827" ht="14.25" customHeight="1">
      <c r="Q827" s="4"/>
      <c r="R827" s="4"/>
    </row>
    <row r="828" ht="14.25" customHeight="1">
      <c r="Q828" s="4"/>
      <c r="R828" s="4"/>
    </row>
    <row r="829" ht="14.25" customHeight="1">
      <c r="Q829" s="4"/>
      <c r="R829" s="4"/>
    </row>
    <row r="830" ht="14.25" customHeight="1">
      <c r="Q830" s="4"/>
      <c r="R830" s="4"/>
    </row>
    <row r="831" ht="14.25" customHeight="1">
      <c r="Q831" s="4"/>
      <c r="R831" s="4"/>
    </row>
    <row r="832" ht="14.25" customHeight="1">
      <c r="Q832" s="4"/>
      <c r="R832" s="4"/>
    </row>
    <row r="833" ht="14.25" customHeight="1">
      <c r="Q833" s="4"/>
      <c r="R833" s="4"/>
    </row>
    <row r="834" ht="14.25" customHeight="1">
      <c r="Q834" s="4"/>
      <c r="R834" s="4"/>
    </row>
    <row r="835" ht="14.25" customHeight="1">
      <c r="Q835" s="4"/>
      <c r="R835" s="4"/>
    </row>
    <row r="836" ht="14.25" customHeight="1">
      <c r="Q836" s="4"/>
      <c r="R836" s="4"/>
    </row>
    <row r="837" ht="14.25" customHeight="1">
      <c r="Q837" s="4"/>
      <c r="R837" s="4"/>
    </row>
    <row r="838" ht="14.25" customHeight="1">
      <c r="Q838" s="4"/>
      <c r="R838" s="4"/>
    </row>
    <row r="839" ht="14.25" customHeight="1">
      <c r="Q839" s="4"/>
      <c r="R839" s="4"/>
    </row>
    <row r="840" ht="14.25" customHeight="1">
      <c r="Q840" s="4"/>
      <c r="R840" s="4"/>
    </row>
    <row r="841" ht="14.25" customHeight="1">
      <c r="Q841" s="4"/>
      <c r="R841" s="4"/>
    </row>
    <row r="842" ht="14.25" customHeight="1">
      <c r="Q842" s="4"/>
      <c r="R842" s="4"/>
    </row>
    <row r="843" ht="14.25" customHeight="1">
      <c r="Q843" s="4"/>
      <c r="R843" s="4"/>
    </row>
    <row r="844" ht="14.25" customHeight="1">
      <c r="Q844" s="4"/>
      <c r="R844" s="4"/>
    </row>
    <row r="845" ht="14.25" customHeight="1">
      <c r="Q845" s="4"/>
      <c r="R845" s="4"/>
    </row>
    <row r="846" ht="14.25" customHeight="1">
      <c r="Q846" s="4"/>
      <c r="R846" s="4"/>
    </row>
    <row r="847" ht="14.25" customHeight="1">
      <c r="Q847" s="4"/>
      <c r="R847" s="4"/>
    </row>
    <row r="848" ht="14.25" customHeight="1">
      <c r="Q848" s="4"/>
      <c r="R848" s="4"/>
    </row>
    <row r="849" ht="14.25" customHeight="1">
      <c r="Q849" s="4"/>
      <c r="R849" s="4"/>
    </row>
    <row r="850" ht="14.25" customHeight="1">
      <c r="Q850" s="4"/>
      <c r="R850" s="4"/>
    </row>
    <row r="851" ht="14.25" customHeight="1">
      <c r="Q851" s="4"/>
      <c r="R851" s="4"/>
    </row>
    <row r="852" ht="14.25" customHeight="1">
      <c r="Q852" s="4"/>
      <c r="R852" s="4"/>
    </row>
    <row r="853" ht="14.25" customHeight="1">
      <c r="Q853" s="4"/>
      <c r="R853" s="4"/>
    </row>
    <row r="854" ht="14.25" customHeight="1">
      <c r="Q854" s="4"/>
      <c r="R854" s="4"/>
    </row>
    <row r="855" ht="14.25" customHeight="1">
      <c r="Q855" s="4"/>
      <c r="R855" s="4"/>
    </row>
    <row r="856" ht="14.25" customHeight="1">
      <c r="Q856" s="4"/>
      <c r="R856" s="4"/>
    </row>
    <row r="857" ht="14.25" customHeight="1">
      <c r="Q857" s="4"/>
      <c r="R857" s="4"/>
    </row>
    <row r="858" ht="14.25" customHeight="1">
      <c r="Q858" s="4"/>
      <c r="R858" s="4"/>
    </row>
    <row r="859" ht="14.25" customHeight="1">
      <c r="Q859" s="4"/>
      <c r="R859" s="4"/>
    </row>
    <row r="860" ht="14.25" customHeight="1">
      <c r="Q860" s="4"/>
      <c r="R860" s="4"/>
    </row>
    <row r="861" ht="14.25" customHeight="1">
      <c r="Q861" s="4"/>
      <c r="R861" s="4"/>
    </row>
    <row r="862" ht="14.25" customHeight="1">
      <c r="Q862" s="4"/>
      <c r="R862" s="4"/>
    </row>
    <row r="863" ht="14.25" customHeight="1">
      <c r="Q863" s="4"/>
      <c r="R863" s="4"/>
    </row>
    <row r="864" ht="14.25" customHeight="1">
      <c r="Q864" s="4"/>
      <c r="R864" s="4"/>
    </row>
    <row r="865" ht="14.25" customHeight="1">
      <c r="Q865" s="4"/>
      <c r="R865" s="4"/>
    </row>
    <row r="866" ht="14.25" customHeight="1">
      <c r="Q866" s="4"/>
      <c r="R866" s="4"/>
    </row>
    <row r="867" ht="14.25" customHeight="1">
      <c r="Q867" s="4"/>
      <c r="R867" s="4"/>
    </row>
    <row r="868" ht="14.25" customHeight="1">
      <c r="Q868" s="4"/>
      <c r="R868" s="4"/>
    </row>
    <row r="869" ht="14.25" customHeight="1">
      <c r="Q869" s="4"/>
      <c r="R869" s="4"/>
    </row>
    <row r="870" ht="14.25" customHeight="1">
      <c r="Q870" s="4"/>
      <c r="R870" s="4"/>
    </row>
    <row r="871" ht="14.25" customHeight="1">
      <c r="Q871" s="4"/>
      <c r="R871" s="4"/>
    </row>
    <row r="872" ht="14.25" customHeight="1">
      <c r="Q872" s="4"/>
      <c r="R872" s="4"/>
    </row>
    <row r="873" ht="14.25" customHeight="1">
      <c r="Q873" s="4"/>
      <c r="R873" s="4"/>
    </row>
    <row r="874" ht="14.25" customHeight="1">
      <c r="Q874" s="4"/>
      <c r="R874" s="4"/>
    </row>
    <row r="875" ht="14.25" customHeight="1">
      <c r="Q875" s="4"/>
      <c r="R875" s="4"/>
    </row>
    <row r="876" ht="14.25" customHeight="1">
      <c r="Q876" s="4"/>
      <c r="R876" s="4"/>
    </row>
    <row r="877" ht="14.25" customHeight="1">
      <c r="Q877" s="4"/>
      <c r="R877" s="4"/>
    </row>
    <row r="878" ht="14.25" customHeight="1">
      <c r="Q878" s="4"/>
      <c r="R878" s="4"/>
    </row>
    <row r="879" ht="14.25" customHeight="1">
      <c r="Q879" s="4"/>
      <c r="R879" s="4"/>
    </row>
    <row r="880" ht="14.25" customHeight="1">
      <c r="Q880" s="4"/>
      <c r="R880" s="4"/>
    </row>
    <row r="881" ht="14.25" customHeight="1">
      <c r="Q881" s="4"/>
      <c r="R881" s="4"/>
    </row>
    <row r="882" ht="14.25" customHeight="1">
      <c r="Q882" s="4"/>
      <c r="R882" s="4"/>
    </row>
    <row r="883" ht="14.25" customHeight="1">
      <c r="Q883" s="4"/>
      <c r="R883" s="4"/>
    </row>
    <row r="884" ht="14.25" customHeight="1">
      <c r="Q884" s="4"/>
      <c r="R884" s="4"/>
    </row>
    <row r="885" ht="14.25" customHeight="1">
      <c r="Q885" s="4"/>
      <c r="R885" s="4"/>
    </row>
    <row r="886" ht="14.25" customHeight="1">
      <c r="Q886" s="4"/>
      <c r="R886" s="4"/>
    </row>
    <row r="887" ht="14.25" customHeight="1">
      <c r="Q887" s="4"/>
      <c r="R887" s="4"/>
    </row>
    <row r="888" ht="14.25" customHeight="1">
      <c r="Q888" s="4"/>
      <c r="R888" s="4"/>
    </row>
    <row r="889" ht="14.25" customHeight="1">
      <c r="Q889" s="4"/>
      <c r="R889" s="4"/>
    </row>
    <row r="890" ht="14.25" customHeight="1">
      <c r="Q890" s="4"/>
      <c r="R890" s="4"/>
    </row>
    <row r="891" ht="14.25" customHeight="1">
      <c r="Q891" s="4"/>
      <c r="R891" s="4"/>
    </row>
    <row r="892" ht="14.25" customHeight="1">
      <c r="Q892" s="4"/>
      <c r="R892" s="4"/>
    </row>
    <row r="893" ht="14.25" customHeight="1">
      <c r="Q893" s="4"/>
      <c r="R893" s="4"/>
    </row>
    <row r="894" ht="14.25" customHeight="1">
      <c r="Q894" s="4"/>
      <c r="R894" s="4"/>
    </row>
    <row r="895" ht="14.25" customHeight="1">
      <c r="Q895" s="4"/>
      <c r="R895" s="4"/>
    </row>
    <row r="896" ht="14.25" customHeight="1">
      <c r="Q896" s="4"/>
      <c r="R896" s="4"/>
    </row>
    <row r="897" ht="14.25" customHeight="1">
      <c r="Q897" s="4"/>
      <c r="R897" s="4"/>
    </row>
    <row r="898" ht="14.25" customHeight="1">
      <c r="Q898" s="4"/>
      <c r="R898" s="4"/>
    </row>
    <row r="899" ht="14.25" customHeight="1">
      <c r="Q899" s="4"/>
      <c r="R899" s="4"/>
    </row>
    <row r="900" ht="14.25" customHeight="1">
      <c r="Q900" s="4"/>
      <c r="R900" s="4"/>
    </row>
    <row r="901" ht="14.25" customHeight="1">
      <c r="Q901" s="4"/>
      <c r="R901" s="4"/>
    </row>
    <row r="902" ht="14.25" customHeight="1">
      <c r="Q902" s="4"/>
      <c r="R902" s="4"/>
    </row>
    <row r="903" ht="14.25" customHeight="1">
      <c r="Q903" s="4"/>
      <c r="R903" s="4"/>
    </row>
    <row r="904" ht="14.25" customHeight="1">
      <c r="Q904" s="4"/>
      <c r="R904" s="4"/>
    </row>
    <row r="905" ht="14.25" customHeight="1">
      <c r="Q905" s="4"/>
      <c r="R905" s="4"/>
    </row>
    <row r="906" ht="14.25" customHeight="1">
      <c r="Q906" s="4"/>
      <c r="R906" s="4"/>
    </row>
    <row r="907" ht="14.25" customHeight="1">
      <c r="Q907" s="4"/>
      <c r="R907" s="4"/>
    </row>
    <row r="908" ht="14.25" customHeight="1">
      <c r="Q908" s="4"/>
      <c r="R908" s="4"/>
    </row>
    <row r="909" ht="14.25" customHeight="1">
      <c r="Q909" s="4"/>
      <c r="R909" s="4"/>
    </row>
    <row r="910" ht="14.25" customHeight="1">
      <c r="Q910" s="4"/>
      <c r="R910" s="4"/>
    </row>
    <row r="911" ht="14.25" customHeight="1">
      <c r="Q911" s="4"/>
      <c r="R911" s="4"/>
    </row>
    <row r="912" ht="14.25" customHeight="1">
      <c r="Q912" s="4"/>
      <c r="R912" s="4"/>
    </row>
    <row r="913" ht="14.25" customHeight="1">
      <c r="Q913" s="4"/>
      <c r="R913" s="4"/>
    </row>
    <row r="914" ht="14.25" customHeight="1">
      <c r="Q914" s="4"/>
      <c r="R914" s="4"/>
    </row>
    <row r="915" ht="14.25" customHeight="1">
      <c r="Q915" s="4"/>
      <c r="R915" s="4"/>
    </row>
    <row r="916" ht="14.25" customHeight="1">
      <c r="Q916" s="4"/>
      <c r="R916" s="4"/>
    </row>
    <row r="917" ht="14.25" customHeight="1">
      <c r="Q917" s="4"/>
      <c r="R917" s="4"/>
    </row>
    <row r="918" ht="14.25" customHeight="1">
      <c r="Q918" s="4"/>
      <c r="R918" s="4"/>
    </row>
    <row r="919" ht="14.25" customHeight="1">
      <c r="Q919" s="4"/>
      <c r="R919" s="4"/>
    </row>
    <row r="920" ht="14.25" customHeight="1">
      <c r="Q920" s="4"/>
      <c r="R920" s="4"/>
    </row>
    <row r="921" ht="14.25" customHeight="1">
      <c r="Q921" s="4"/>
      <c r="R921" s="4"/>
    </row>
    <row r="922" ht="14.25" customHeight="1">
      <c r="Q922" s="4"/>
      <c r="R922" s="4"/>
    </row>
    <row r="923" ht="14.25" customHeight="1">
      <c r="Q923" s="4"/>
      <c r="R923" s="4"/>
    </row>
    <row r="924" ht="14.25" customHeight="1">
      <c r="Q924" s="4"/>
      <c r="R924" s="4"/>
    </row>
    <row r="925" ht="14.25" customHeight="1">
      <c r="Q925" s="4"/>
      <c r="R925" s="4"/>
    </row>
    <row r="926" ht="14.25" customHeight="1">
      <c r="Q926" s="4"/>
      <c r="R926" s="4"/>
    </row>
    <row r="927" ht="14.25" customHeight="1">
      <c r="Q927" s="4"/>
      <c r="R927" s="4"/>
    </row>
    <row r="928" ht="14.25" customHeight="1">
      <c r="Q928" s="4"/>
      <c r="R928" s="4"/>
    </row>
    <row r="929" ht="14.25" customHeight="1">
      <c r="Q929" s="4"/>
      <c r="R929" s="4"/>
    </row>
    <row r="930" ht="14.25" customHeight="1">
      <c r="Q930" s="4"/>
      <c r="R930" s="4"/>
    </row>
    <row r="931" ht="14.25" customHeight="1">
      <c r="Q931" s="4"/>
      <c r="R931" s="4"/>
    </row>
    <row r="932" ht="14.25" customHeight="1">
      <c r="Q932" s="4"/>
      <c r="R932" s="4"/>
    </row>
    <row r="933" ht="14.25" customHeight="1">
      <c r="Q933" s="4"/>
      <c r="R933" s="4"/>
    </row>
    <row r="934" ht="14.25" customHeight="1">
      <c r="Q934" s="4"/>
      <c r="R934" s="4"/>
    </row>
    <row r="935" ht="14.25" customHeight="1">
      <c r="Q935" s="4"/>
      <c r="R935" s="4"/>
    </row>
    <row r="936" ht="14.25" customHeight="1">
      <c r="Q936" s="4"/>
      <c r="R936" s="4"/>
    </row>
    <row r="937" ht="14.25" customHeight="1">
      <c r="Q937" s="4"/>
      <c r="R937" s="4"/>
    </row>
    <row r="938" ht="14.25" customHeight="1">
      <c r="Q938" s="4"/>
      <c r="R938" s="4"/>
    </row>
    <row r="939" ht="14.25" customHeight="1">
      <c r="Q939" s="4"/>
      <c r="R939" s="4"/>
    </row>
    <row r="940" ht="14.25" customHeight="1">
      <c r="Q940" s="4"/>
      <c r="R940" s="4"/>
    </row>
    <row r="941" ht="14.25" customHeight="1">
      <c r="Q941" s="4"/>
      <c r="R941" s="4"/>
    </row>
    <row r="942" ht="14.25" customHeight="1">
      <c r="Q942" s="4"/>
      <c r="R942" s="4"/>
    </row>
    <row r="943" ht="14.25" customHeight="1">
      <c r="Q943" s="4"/>
      <c r="R943" s="4"/>
    </row>
    <row r="944" ht="14.25" customHeight="1">
      <c r="Q944" s="4"/>
      <c r="R944" s="4"/>
    </row>
    <row r="945" ht="14.25" customHeight="1">
      <c r="Q945" s="4"/>
      <c r="R945" s="4"/>
    </row>
    <row r="946" ht="14.25" customHeight="1">
      <c r="Q946" s="4"/>
      <c r="R946" s="4"/>
    </row>
    <row r="947" ht="14.25" customHeight="1">
      <c r="Q947" s="4"/>
      <c r="R947" s="4"/>
    </row>
    <row r="948" ht="14.25" customHeight="1">
      <c r="Q948" s="4"/>
      <c r="R948" s="4"/>
    </row>
    <row r="949" ht="14.25" customHeight="1">
      <c r="Q949" s="4"/>
      <c r="R949" s="4"/>
    </row>
    <row r="950" ht="14.25" customHeight="1">
      <c r="Q950" s="4"/>
      <c r="R950" s="4"/>
    </row>
    <row r="951" ht="14.25" customHeight="1">
      <c r="Q951" s="4"/>
      <c r="R951" s="4"/>
    </row>
    <row r="952" ht="14.25" customHeight="1">
      <c r="Q952" s="4"/>
      <c r="R952" s="4"/>
    </row>
    <row r="953" ht="14.25" customHeight="1">
      <c r="Q953" s="4"/>
      <c r="R953" s="4"/>
    </row>
    <row r="954" ht="14.25" customHeight="1">
      <c r="Q954" s="4"/>
      <c r="R954" s="4"/>
    </row>
    <row r="955" ht="14.25" customHeight="1">
      <c r="Q955" s="4"/>
      <c r="R955" s="4"/>
    </row>
    <row r="956" ht="14.25" customHeight="1">
      <c r="Q956" s="4"/>
      <c r="R956" s="4"/>
    </row>
    <row r="957" ht="14.25" customHeight="1">
      <c r="Q957" s="4"/>
      <c r="R957" s="4"/>
    </row>
    <row r="958" ht="14.25" customHeight="1">
      <c r="Q958" s="4"/>
      <c r="R958" s="4"/>
    </row>
    <row r="959" ht="14.25" customHeight="1">
      <c r="Q959" s="4"/>
      <c r="R959" s="4"/>
    </row>
    <row r="960" ht="14.25" customHeight="1">
      <c r="Q960" s="4"/>
      <c r="R960" s="4"/>
    </row>
    <row r="961" ht="14.25" customHeight="1">
      <c r="Q961" s="4"/>
      <c r="R961" s="4"/>
    </row>
    <row r="962" ht="14.25" customHeight="1">
      <c r="Q962" s="4"/>
      <c r="R962" s="4"/>
    </row>
    <row r="963" ht="14.25" customHeight="1">
      <c r="Q963" s="4"/>
      <c r="R963" s="4"/>
    </row>
    <row r="964" ht="14.25" customHeight="1">
      <c r="Q964" s="4"/>
      <c r="R964" s="4"/>
    </row>
    <row r="965" ht="14.25" customHeight="1">
      <c r="Q965" s="4"/>
      <c r="R965" s="4"/>
    </row>
    <row r="966" ht="14.25" customHeight="1">
      <c r="Q966" s="4"/>
      <c r="R966" s="4"/>
    </row>
    <row r="967" ht="14.25" customHeight="1">
      <c r="Q967" s="4"/>
      <c r="R967" s="4"/>
    </row>
    <row r="968" ht="14.25" customHeight="1">
      <c r="Q968" s="4"/>
      <c r="R968" s="4"/>
    </row>
    <row r="969" ht="14.25" customHeight="1">
      <c r="Q969" s="4"/>
      <c r="R969" s="4"/>
    </row>
    <row r="970" ht="14.25" customHeight="1">
      <c r="Q970" s="4"/>
      <c r="R970" s="4"/>
    </row>
    <row r="971" ht="14.25" customHeight="1">
      <c r="Q971" s="4"/>
      <c r="R971" s="4"/>
    </row>
    <row r="972" ht="14.25" customHeight="1">
      <c r="Q972" s="4"/>
      <c r="R972" s="4"/>
    </row>
    <row r="973" ht="14.25" customHeight="1">
      <c r="Q973" s="4"/>
      <c r="R973" s="4"/>
    </row>
    <row r="974" ht="14.25" customHeight="1">
      <c r="Q974" s="4"/>
      <c r="R974" s="4"/>
    </row>
    <row r="975" ht="14.25" customHeight="1">
      <c r="Q975" s="4"/>
      <c r="R975" s="4"/>
    </row>
    <row r="976" ht="14.25" customHeight="1">
      <c r="Q976" s="4"/>
      <c r="R976" s="4"/>
    </row>
    <row r="977" ht="14.25" customHeight="1">
      <c r="Q977" s="4"/>
      <c r="R977" s="4"/>
    </row>
    <row r="978" ht="14.25" customHeight="1">
      <c r="Q978" s="4"/>
      <c r="R978" s="4"/>
    </row>
    <row r="979" ht="14.25" customHeight="1">
      <c r="Q979" s="4"/>
      <c r="R979" s="4"/>
    </row>
    <row r="980" ht="14.25" customHeight="1">
      <c r="Q980" s="4"/>
      <c r="R980" s="4"/>
    </row>
    <row r="981" ht="14.25" customHeight="1">
      <c r="Q981" s="4"/>
      <c r="R981" s="4"/>
    </row>
    <row r="982" ht="14.25" customHeight="1">
      <c r="Q982" s="4"/>
      <c r="R982" s="4"/>
    </row>
    <row r="983" ht="14.25" customHeight="1">
      <c r="Q983" s="4"/>
      <c r="R983" s="4"/>
    </row>
    <row r="984" ht="14.25" customHeight="1">
      <c r="Q984" s="4"/>
      <c r="R984" s="4"/>
    </row>
    <row r="985" ht="14.25" customHeight="1">
      <c r="Q985" s="4"/>
      <c r="R985" s="4"/>
    </row>
    <row r="986" ht="14.25" customHeight="1">
      <c r="Q986" s="4"/>
      <c r="R986" s="4"/>
    </row>
    <row r="987" ht="14.25" customHeight="1">
      <c r="Q987" s="4"/>
      <c r="R987" s="4"/>
    </row>
    <row r="988" ht="14.25" customHeight="1">
      <c r="Q988" s="4"/>
      <c r="R988" s="4"/>
    </row>
    <row r="989" ht="14.25" customHeight="1">
      <c r="Q989" s="4"/>
      <c r="R989" s="4"/>
    </row>
    <row r="990" ht="14.25" customHeight="1">
      <c r="Q990" s="4"/>
      <c r="R990" s="4"/>
    </row>
    <row r="991" ht="14.25" customHeight="1">
      <c r="Q991" s="4"/>
      <c r="R991" s="4"/>
    </row>
    <row r="992" ht="14.25" customHeight="1">
      <c r="Q992" s="4"/>
      <c r="R992" s="4"/>
    </row>
    <row r="993" ht="14.25" customHeight="1">
      <c r="Q993" s="4"/>
      <c r="R993" s="4"/>
    </row>
    <row r="994" ht="14.25" customHeight="1">
      <c r="Q994" s="4"/>
      <c r="R994" s="4"/>
    </row>
    <row r="995" ht="14.25" customHeight="1">
      <c r="Q995" s="4"/>
      <c r="R995" s="4"/>
    </row>
    <row r="996" ht="14.25" customHeight="1">
      <c r="Q996" s="4"/>
      <c r="R996" s="4"/>
    </row>
    <row r="997" ht="14.25" customHeight="1">
      <c r="Q997" s="4"/>
      <c r="R997" s="4"/>
    </row>
    <row r="998" ht="14.25" customHeight="1">
      <c r="Q998" s="4"/>
      <c r="R998" s="4"/>
    </row>
    <row r="999" ht="14.25" customHeight="1">
      <c r="Q999" s="4"/>
      <c r="R999" s="4"/>
    </row>
    <row r="1000" ht="14.25" customHeight="1">
      <c r="Q1000" s="4"/>
      <c r="R1000" s="4"/>
    </row>
    <row r="1001" ht="14.25" customHeight="1">
      <c r="Q1001" s="4"/>
      <c r="R1001" s="4"/>
    </row>
    <row r="1002" ht="14.25" customHeight="1">
      <c r="Q1002" s="4"/>
      <c r="R1002" s="4"/>
    </row>
    <row r="1003" ht="14.25" customHeight="1">
      <c r="Q1003" s="4"/>
      <c r="R1003" s="4"/>
    </row>
  </sheetData>
  <mergeCells count="172">
    <mergeCell ref="C13:D13"/>
    <mergeCell ref="C15:D15"/>
    <mergeCell ref="C5:D5"/>
    <mergeCell ref="C6:D6"/>
    <mergeCell ref="A7:B8"/>
    <mergeCell ref="A9:B9"/>
    <mergeCell ref="A10:B19"/>
    <mergeCell ref="C11:D11"/>
    <mergeCell ref="C12:D12"/>
    <mergeCell ref="A20:B26"/>
    <mergeCell ref="A27:B35"/>
    <mergeCell ref="C31:E31"/>
    <mergeCell ref="A36:B37"/>
    <mergeCell ref="A38:B38"/>
    <mergeCell ref="A39:B39"/>
    <mergeCell ref="C42:E42"/>
    <mergeCell ref="C51:E51"/>
    <mergeCell ref="C52:E52"/>
    <mergeCell ref="C53:E53"/>
    <mergeCell ref="C54:E54"/>
    <mergeCell ref="C55:E55"/>
    <mergeCell ref="C56:E56"/>
    <mergeCell ref="C57:E57"/>
    <mergeCell ref="C43:E43"/>
    <mergeCell ref="C44:E44"/>
    <mergeCell ref="C45:E45"/>
    <mergeCell ref="C46:E46"/>
    <mergeCell ref="C47:E47"/>
    <mergeCell ref="C48:E48"/>
    <mergeCell ref="C49:E49"/>
    <mergeCell ref="E6:F6"/>
    <mergeCell ref="G6:I6"/>
    <mergeCell ref="C7:I7"/>
    <mergeCell ref="C8:I8"/>
    <mergeCell ref="A1:B4"/>
    <mergeCell ref="C1:P4"/>
    <mergeCell ref="A5:B6"/>
    <mergeCell ref="E5:F5"/>
    <mergeCell ref="G5:I5"/>
    <mergeCell ref="J5:M5"/>
    <mergeCell ref="N5:O5"/>
    <mergeCell ref="J6:M6"/>
    <mergeCell ref="N6:O6"/>
    <mergeCell ref="J7:M7"/>
    <mergeCell ref="N7:P7"/>
    <mergeCell ref="J8:M8"/>
    <mergeCell ref="N8:P8"/>
    <mergeCell ref="C9:P9"/>
    <mergeCell ref="C10:P10"/>
    <mergeCell ref="E11:P11"/>
    <mergeCell ref="E12:P12"/>
    <mergeCell ref="E13:P13"/>
    <mergeCell ref="C14:N14"/>
    <mergeCell ref="O14:P14"/>
    <mergeCell ref="O15:P15"/>
    <mergeCell ref="C16:D16"/>
    <mergeCell ref="C17:D17"/>
    <mergeCell ref="C18:D18"/>
    <mergeCell ref="C19:D19"/>
    <mergeCell ref="D20:G20"/>
    <mergeCell ref="D21:G21"/>
    <mergeCell ref="D22:G22"/>
    <mergeCell ref="E15:N15"/>
    <mergeCell ref="E16:N16"/>
    <mergeCell ref="O16:P16"/>
    <mergeCell ref="E17:N17"/>
    <mergeCell ref="O17:P17"/>
    <mergeCell ref="E18:N18"/>
    <mergeCell ref="O18:P18"/>
    <mergeCell ref="K44:L44"/>
    <mergeCell ref="M44:N44"/>
    <mergeCell ref="F43:G43"/>
    <mergeCell ref="H43:I43"/>
    <mergeCell ref="K43:L43"/>
    <mergeCell ref="M43:N43"/>
    <mergeCell ref="O43:P43"/>
    <mergeCell ref="H44:I44"/>
    <mergeCell ref="O44:P44"/>
    <mergeCell ref="I21:L21"/>
    <mergeCell ref="I22:L22"/>
    <mergeCell ref="M22:N22"/>
    <mergeCell ref="D23:G23"/>
    <mergeCell ref="I23:L23"/>
    <mergeCell ref="M23:N23"/>
    <mergeCell ref="E19:N19"/>
    <mergeCell ref="O19:P19"/>
    <mergeCell ref="I20:L20"/>
    <mergeCell ref="M20:N20"/>
    <mergeCell ref="O20:P20"/>
    <mergeCell ref="M21:N21"/>
    <mergeCell ref="O21:P24"/>
    <mergeCell ref="M24:N24"/>
    <mergeCell ref="D24:G24"/>
    <mergeCell ref="I24:L24"/>
    <mergeCell ref="D25:G25"/>
    <mergeCell ref="I25:L25"/>
    <mergeCell ref="M25:N25"/>
    <mergeCell ref="O25:P25"/>
    <mergeCell ref="C26:L26"/>
    <mergeCell ref="C27:E27"/>
    <mergeCell ref="M42:N42"/>
    <mergeCell ref="O42:P42"/>
    <mergeCell ref="M26:N26"/>
    <mergeCell ref="O26:P26"/>
    <mergeCell ref="K36:P36"/>
    <mergeCell ref="K37:P37"/>
    <mergeCell ref="F42:G42"/>
    <mergeCell ref="H42:I42"/>
    <mergeCell ref="K42:L42"/>
    <mergeCell ref="K45:L45"/>
    <mergeCell ref="K46:L46"/>
    <mergeCell ref="F48:G48"/>
    <mergeCell ref="F49:G49"/>
    <mergeCell ref="H49:I49"/>
    <mergeCell ref="H51:I51"/>
    <mergeCell ref="K51:L51"/>
    <mergeCell ref="M51:N51"/>
    <mergeCell ref="O51:P51"/>
    <mergeCell ref="F51:G51"/>
    <mergeCell ref="F52:G52"/>
    <mergeCell ref="H52:I52"/>
    <mergeCell ref="M52:N52"/>
    <mergeCell ref="O52:P52"/>
    <mergeCell ref="F53:G53"/>
    <mergeCell ref="H53:I53"/>
    <mergeCell ref="M46:N46"/>
    <mergeCell ref="O46:P46"/>
    <mergeCell ref="F44:G44"/>
    <mergeCell ref="F45:G45"/>
    <mergeCell ref="H45:I45"/>
    <mergeCell ref="M45:N45"/>
    <mergeCell ref="O45:P45"/>
    <mergeCell ref="F46:G46"/>
    <mergeCell ref="H46:I46"/>
    <mergeCell ref="K48:L48"/>
    <mergeCell ref="M48:N48"/>
    <mergeCell ref="K49:L49"/>
    <mergeCell ref="M49:N49"/>
    <mergeCell ref="O49:P49"/>
    <mergeCell ref="B50:P50"/>
    <mergeCell ref="F47:G47"/>
    <mergeCell ref="H47:I47"/>
    <mergeCell ref="K47:L47"/>
    <mergeCell ref="M47:N47"/>
    <mergeCell ref="O47:P47"/>
    <mergeCell ref="H48:I48"/>
    <mergeCell ref="O48:P48"/>
    <mergeCell ref="K52:L52"/>
    <mergeCell ref="K53:L53"/>
    <mergeCell ref="K54:L54"/>
    <mergeCell ref="K55:L55"/>
    <mergeCell ref="K56:L56"/>
    <mergeCell ref="K57:L57"/>
    <mergeCell ref="F54:G54"/>
    <mergeCell ref="H54:I54"/>
    <mergeCell ref="F55:G55"/>
    <mergeCell ref="H55:I55"/>
    <mergeCell ref="F56:G56"/>
    <mergeCell ref="H56:I56"/>
    <mergeCell ref="F57:G57"/>
    <mergeCell ref="H57:I57"/>
    <mergeCell ref="M56:N56"/>
    <mergeCell ref="M57:N57"/>
    <mergeCell ref="B58:P58"/>
    <mergeCell ref="M53:N53"/>
    <mergeCell ref="O53:P53"/>
    <mergeCell ref="M54:N54"/>
    <mergeCell ref="O54:P54"/>
    <mergeCell ref="M55:N55"/>
    <mergeCell ref="O55:P55"/>
    <mergeCell ref="O56:P56"/>
    <mergeCell ref="O57:P5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63"/>
    <col customWidth="1" min="3" max="3" width="9.88"/>
    <col customWidth="1" min="4" max="4" width="7.63"/>
    <col customWidth="1" min="5" max="5" width="19.88"/>
    <col customWidth="1" min="6" max="9" width="7.63"/>
    <col customWidth="1" min="10" max="10" width="11.0"/>
    <col customWidth="1" min="11" max="11" width="4.13"/>
    <col customWidth="1" min="12" max="13" width="7.63"/>
    <col customWidth="1" min="14" max="14" width="7.25"/>
    <col customWidth="1" min="15" max="15" width="9.63"/>
    <col customWidth="1" min="16" max="16" width="3.25"/>
    <col customWidth="1" min="17" max="17" width="7.63"/>
    <col customWidth="1" min="18" max="18" width="5.0"/>
    <col customWidth="1" min="19" max="19" width="4.13"/>
    <col customWidth="1" min="20" max="20" width="4.63"/>
    <col customWidth="1" min="21" max="21" width="3.0"/>
    <col customWidth="1" min="22" max="23" width="7.63"/>
    <col customWidth="1" min="24" max="24" width="6.0"/>
    <col customWidth="1" min="25" max="26" width="7.63"/>
  </cols>
  <sheetData>
    <row r="1">
      <c r="A1" s="101" t="s">
        <v>123</v>
      </c>
      <c r="B1" s="102" t="s">
        <v>124</v>
      </c>
      <c r="C1" s="102" t="s">
        <v>125</v>
      </c>
      <c r="D1" s="102" t="s">
        <v>126</v>
      </c>
      <c r="E1" s="102" t="s">
        <v>127</v>
      </c>
      <c r="F1" s="102" t="s">
        <v>128</v>
      </c>
      <c r="G1" s="102" t="s">
        <v>129</v>
      </c>
      <c r="H1" s="102" t="s">
        <v>130</v>
      </c>
      <c r="I1" s="102" t="s">
        <v>131</v>
      </c>
      <c r="J1" s="102" t="s">
        <v>132</v>
      </c>
      <c r="L1" s="103" t="s">
        <v>39</v>
      </c>
      <c r="M1" s="104" t="s">
        <v>40</v>
      </c>
      <c r="N1" s="26"/>
      <c r="O1" s="26"/>
      <c r="P1" s="11"/>
      <c r="Q1" s="105" t="s">
        <v>41</v>
      </c>
      <c r="R1" s="104" t="s">
        <v>42</v>
      </c>
      <c r="S1" s="26"/>
      <c r="T1" s="26"/>
      <c r="U1" s="11"/>
      <c r="V1" s="104" t="s">
        <v>43</v>
      </c>
      <c r="W1" s="11"/>
      <c r="X1" s="106" t="s">
        <v>44</v>
      </c>
      <c r="Y1" s="49" t="s">
        <v>45</v>
      </c>
      <c r="Z1" s="49" t="s">
        <v>46</v>
      </c>
    </row>
    <row r="2" ht="14.25" customHeight="1">
      <c r="A2" s="85">
        <v>1.0</v>
      </c>
      <c r="B2" s="107" t="s">
        <v>22</v>
      </c>
      <c r="C2" s="108" t="s">
        <v>79</v>
      </c>
      <c r="D2" s="57" t="s">
        <v>133</v>
      </c>
      <c r="E2" s="109" t="s">
        <v>134</v>
      </c>
      <c r="F2" s="110">
        <f>1*Z2</f>
        <v>5</v>
      </c>
      <c r="G2" s="111">
        <f>SUM(F2:F10)</f>
        <v>45</v>
      </c>
      <c r="H2" s="109"/>
      <c r="I2" s="109"/>
      <c r="J2" s="109"/>
      <c r="L2" s="60">
        <v>1.0</v>
      </c>
      <c r="M2" s="51" t="s">
        <v>47</v>
      </c>
      <c r="N2" s="26"/>
      <c r="O2" s="26"/>
      <c r="P2" s="11"/>
      <c r="Q2" s="52">
        <v>1.0</v>
      </c>
      <c r="R2" s="112" t="s">
        <v>48</v>
      </c>
      <c r="S2" s="26"/>
      <c r="T2" s="26"/>
      <c r="U2" s="11"/>
      <c r="V2" s="54">
        <v>0.15</v>
      </c>
      <c r="W2" s="14"/>
      <c r="X2" s="113">
        <f>SUM(V2:W5)</f>
        <v>0.8</v>
      </c>
      <c r="Y2" s="57">
        <v>3.0</v>
      </c>
      <c r="Z2" s="58">
        <f t="shared" ref="Z2:Z6" si="1">(V2/Y2)*100</f>
        <v>5</v>
      </c>
    </row>
    <row r="3" ht="14.25" customHeight="1">
      <c r="A3" s="85">
        <v>2.0</v>
      </c>
      <c r="B3" s="114"/>
      <c r="C3" s="114"/>
      <c r="D3" s="57" t="s">
        <v>135</v>
      </c>
      <c r="E3" s="109" t="s">
        <v>134</v>
      </c>
      <c r="F3" s="110">
        <f>1*Z2</f>
        <v>5</v>
      </c>
      <c r="G3" s="114"/>
      <c r="H3" s="109"/>
      <c r="I3" s="109"/>
      <c r="J3" s="109"/>
      <c r="L3" s="60">
        <v>2.0</v>
      </c>
      <c r="M3" s="51" t="s">
        <v>47</v>
      </c>
      <c r="N3" s="26"/>
      <c r="O3" s="26"/>
      <c r="P3" s="11"/>
      <c r="Q3" s="52">
        <v>2.0</v>
      </c>
      <c r="R3" s="112" t="s">
        <v>49</v>
      </c>
      <c r="S3" s="26"/>
      <c r="T3" s="26"/>
      <c r="U3" s="11"/>
      <c r="V3" s="54">
        <v>0.2</v>
      </c>
      <c r="W3" s="14"/>
      <c r="X3" s="114"/>
      <c r="Y3" s="57">
        <v>3.0</v>
      </c>
      <c r="Z3" s="58">
        <f t="shared" si="1"/>
        <v>6.666666667</v>
      </c>
    </row>
    <row r="4" ht="14.25" customHeight="1">
      <c r="A4" s="108">
        <v>3.0</v>
      </c>
      <c r="B4" s="114"/>
      <c r="C4" s="114"/>
      <c r="D4" s="115" t="s">
        <v>136</v>
      </c>
      <c r="E4" s="109" t="s">
        <v>134</v>
      </c>
      <c r="F4" s="110">
        <f>1*Z2</f>
        <v>5</v>
      </c>
      <c r="G4" s="114"/>
      <c r="H4" s="109"/>
      <c r="I4" s="109"/>
      <c r="J4" s="109"/>
      <c r="L4" s="60">
        <v>3.0</v>
      </c>
      <c r="M4" s="51" t="s">
        <v>47</v>
      </c>
      <c r="N4" s="26"/>
      <c r="O4" s="26"/>
      <c r="P4" s="11"/>
      <c r="Q4" s="52">
        <v>3.0</v>
      </c>
      <c r="R4" s="112" t="s">
        <v>50</v>
      </c>
      <c r="S4" s="26"/>
      <c r="T4" s="26"/>
      <c r="U4" s="11"/>
      <c r="V4" s="54">
        <v>0.2</v>
      </c>
      <c r="W4" s="14"/>
      <c r="X4" s="114"/>
      <c r="Y4" s="57">
        <v>4.0</v>
      </c>
      <c r="Z4" s="58">
        <f t="shared" si="1"/>
        <v>5</v>
      </c>
    </row>
    <row r="5" ht="14.25" customHeight="1">
      <c r="A5" s="116"/>
      <c r="B5" s="114"/>
      <c r="C5" s="116"/>
      <c r="D5" s="116"/>
      <c r="E5" s="109" t="s">
        <v>54</v>
      </c>
      <c r="F5" s="110">
        <f>Z6</f>
        <v>5</v>
      </c>
      <c r="G5" s="114"/>
      <c r="H5" s="109"/>
      <c r="I5" s="109"/>
      <c r="J5" s="109"/>
      <c r="L5" s="60">
        <v>4.0</v>
      </c>
      <c r="M5" s="51" t="s">
        <v>47</v>
      </c>
      <c r="N5" s="26"/>
      <c r="O5" s="26"/>
      <c r="P5" s="11"/>
      <c r="Q5" s="52" t="s">
        <v>51</v>
      </c>
      <c r="R5" s="112" t="s">
        <v>52</v>
      </c>
      <c r="S5" s="26"/>
      <c r="T5" s="26"/>
      <c r="U5" s="11"/>
      <c r="V5" s="54">
        <v>0.25</v>
      </c>
      <c r="W5" s="14"/>
      <c r="X5" s="116"/>
      <c r="Y5" s="57">
        <v>4.0</v>
      </c>
      <c r="Z5" s="58">
        <f t="shared" si="1"/>
        <v>6.25</v>
      </c>
    </row>
    <row r="6" ht="14.25" customHeight="1">
      <c r="A6" s="85">
        <v>4.0</v>
      </c>
      <c r="B6" s="114"/>
      <c r="C6" s="108" t="s">
        <v>91</v>
      </c>
      <c r="D6" s="57" t="s">
        <v>137</v>
      </c>
      <c r="E6" s="109" t="s">
        <v>50</v>
      </c>
      <c r="F6" s="110">
        <f>Z4</f>
        <v>5</v>
      </c>
      <c r="G6" s="114"/>
      <c r="H6" s="109"/>
      <c r="I6" s="109"/>
      <c r="J6" s="109"/>
      <c r="L6" s="60">
        <v>5.0</v>
      </c>
      <c r="M6" s="51" t="s">
        <v>53</v>
      </c>
      <c r="N6" s="26"/>
      <c r="O6" s="26"/>
      <c r="P6" s="11"/>
      <c r="Q6" s="52" t="s">
        <v>51</v>
      </c>
      <c r="R6" s="112" t="s">
        <v>54</v>
      </c>
      <c r="S6" s="26"/>
      <c r="T6" s="26"/>
      <c r="U6" s="11"/>
      <c r="V6" s="54">
        <v>0.2</v>
      </c>
      <c r="W6" s="14"/>
      <c r="X6" s="117">
        <f>V6</f>
        <v>0.2</v>
      </c>
      <c r="Y6" s="57">
        <v>4.0</v>
      </c>
      <c r="Z6" s="58">
        <f t="shared" si="1"/>
        <v>5</v>
      </c>
    </row>
    <row r="7" ht="14.25" customHeight="1">
      <c r="A7" s="85">
        <v>5.0</v>
      </c>
      <c r="B7" s="114"/>
      <c r="C7" s="114"/>
      <c r="D7" s="57" t="s">
        <v>138</v>
      </c>
      <c r="E7" s="109" t="s">
        <v>50</v>
      </c>
      <c r="F7" s="110">
        <f>Z4</f>
        <v>5</v>
      </c>
      <c r="G7" s="114"/>
      <c r="H7" s="109"/>
      <c r="I7" s="109"/>
      <c r="J7" s="109"/>
      <c r="L7" s="118" t="s">
        <v>55</v>
      </c>
      <c r="M7" s="26"/>
      <c r="N7" s="26"/>
      <c r="O7" s="26"/>
      <c r="P7" s="26"/>
      <c r="Q7" s="26"/>
      <c r="R7" s="26"/>
      <c r="S7" s="26"/>
      <c r="T7" s="26"/>
      <c r="U7" s="11"/>
      <c r="V7" s="67">
        <f>SUM(V2:W6)</f>
        <v>1</v>
      </c>
      <c r="W7" s="11"/>
      <c r="X7" s="119">
        <f>SUM(X2:X6)</f>
        <v>1</v>
      </c>
      <c r="Y7" s="57"/>
      <c r="Z7" s="58"/>
    </row>
    <row r="8" ht="14.25" customHeight="1">
      <c r="A8" s="108">
        <v>6.0</v>
      </c>
      <c r="B8" s="114"/>
      <c r="C8" s="114"/>
      <c r="D8" s="115" t="s">
        <v>139</v>
      </c>
      <c r="E8" s="109" t="s">
        <v>50</v>
      </c>
      <c r="F8" s="110">
        <f>Z4</f>
        <v>5</v>
      </c>
      <c r="G8" s="114"/>
      <c r="H8" s="109"/>
      <c r="I8" s="109"/>
      <c r="J8" s="109"/>
      <c r="L8" s="120"/>
      <c r="M8" s="121"/>
      <c r="N8" s="121"/>
      <c r="O8" s="121"/>
      <c r="P8" s="121"/>
      <c r="Q8" s="121"/>
      <c r="R8" s="121"/>
      <c r="S8" s="121"/>
      <c r="T8" s="121"/>
      <c r="U8" s="121"/>
      <c r="V8" s="122"/>
      <c r="W8" s="121"/>
      <c r="X8" s="123"/>
    </row>
    <row r="9" ht="14.25" customHeight="1">
      <c r="A9" s="116"/>
      <c r="B9" s="114"/>
      <c r="C9" s="114"/>
      <c r="D9" s="116"/>
      <c r="E9" s="109" t="s">
        <v>54</v>
      </c>
      <c r="F9" s="110">
        <f>Z6</f>
        <v>5</v>
      </c>
      <c r="G9" s="114"/>
      <c r="H9" s="109"/>
      <c r="I9" s="109"/>
      <c r="J9" s="109"/>
      <c r="L9" s="124"/>
      <c r="M9" s="124"/>
      <c r="N9" s="124"/>
      <c r="O9" s="124"/>
      <c r="P9" s="124"/>
      <c r="Q9" s="124"/>
      <c r="R9" s="124"/>
      <c r="S9" s="124"/>
      <c r="T9" s="124"/>
      <c r="U9" s="124"/>
      <c r="V9" s="123"/>
      <c r="W9" s="123"/>
      <c r="X9" s="123"/>
    </row>
    <row r="10" ht="14.25" customHeight="1">
      <c r="A10" s="85">
        <v>7.0</v>
      </c>
      <c r="B10" s="116"/>
      <c r="C10" s="116"/>
      <c r="D10" s="57" t="s">
        <v>140</v>
      </c>
      <c r="E10" s="109" t="s">
        <v>50</v>
      </c>
      <c r="F10" s="110">
        <f>Z4</f>
        <v>5</v>
      </c>
      <c r="G10" s="116"/>
      <c r="H10" s="109"/>
      <c r="I10" s="109"/>
      <c r="J10" s="109"/>
    </row>
    <row r="11" ht="14.25" customHeight="1">
      <c r="A11" s="108">
        <v>8.0</v>
      </c>
      <c r="B11" s="107" t="s">
        <v>24</v>
      </c>
      <c r="C11" s="108" t="s">
        <v>103</v>
      </c>
      <c r="D11" s="115" t="s">
        <v>141</v>
      </c>
      <c r="E11" s="109" t="s">
        <v>142</v>
      </c>
      <c r="F11" s="110">
        <f>Z3</f>
        <v>6.666666667</v>
      </c>
      <c r="G11" s="111">
        <f>SUM(F11:F19)</f>
        <v>55</v>
      </c>
      <c r="H11" s="109"/>
      <c r="I11" s="109"/>
      <c r="J11" s="109"/>
    </row>
    <row r="12" ht="14.25" customHeight="1">
      <c r="A12" s="116"/>
      <c r="B12" s="114"/>
      <c r="C12" s="114"/>
      <c r="D12" s="116"/>
      <c r="E12" s="109" t="s">
        <v>54</v>
      </c>
      <c r="F12" s="110">
        <f>Z6</f>
        <v>5</v>
      </c>
      <c r="G12" s="114"/>
      <c r="H12" s="109"/>
      <c r="I12" s="109"/>
      <c r="J12" s="109"/>
      <c r="L12" s="125" t="s">
        <v>143</v>
      </c>
      <c r="M12" s="125" t="s">
        <v>125</v>
      </c>
    </row>
    <row r="13" ht="14.25" customHeight="1">
      <c r="A13" s="85">
        <v>9.0</v>
      </c>
      <c r="B13" s="114"/>
      <c r="C13" s="114"/>
      <c r="D13" s="57" t="s">
        <v>144</v>
      </c>
      <c r="E13" s="109" t="s">
        <v>142</v>
      </c>
      <c r="F13" s="110">
        <f>Z3</f>
        <v>6.666666667</v>
      </c>
      <c r="G13" s="114"/>
      <c r="H13" s="109"/>
      <c r="I13" s="109"/>
      <c r="J13" s="109"/>
      <c r="L13" s="21">
        <v>1.0</v>
      </c>
      <c r="M13" s="19">
        <v>1.0</v>
      </c>
      <c r="N13" s="11"/>
      <c r="P13" s="41" t="s">
        <v>28</v>
      </c>
      <c r="Q13" s="14"/>
      <c r="R13" s="126" t="s">
        <v>30</v>
      </c>
    </row>
    <row r="14" ht="14.25" customHeight="1">
      <c r="A14" s="108">
        <v>10.0</v>
      </c>
      <c r="B14" s="114"/>
      <c r="C14" s="114"/>
      <c r="D14" s="115" t="s">
        <v>145</v>
      </c>
      <c r="E14" s="109" t="s">
        <v>142</v>
      </c>
      <c r="F14" s="110">
        <f>Z3</f>
        <v>6.666666667</v>
      </c>
      <c r="G14" s="114"/>
      <c r="H14" s="109"/>
      <c r="I14" s="109"/>
      <c r="J14" s="109"/>
      <c r="L14" s="21">
        <v>2.0</v>
      </c>
      <c r="M14" s="19">
        <v>1.0</v>
      </c>
      <c r="N14" s="11"/>
      <c r="P14" s="127" t="s">
        <v>31</v>
      </c>
      <c r="Q14" s="128"/>
      <c r="R14" s="126" t="s">
        <v>30</v>
      </c>
    </row>
    <row r="15" ht="14.25" customHeight="1">
      <c r="A15" s="116"/>
      <c r="B15" s="114"/>
      <c r="C15" s="114"/>
      <c r="D15" s="116"/>
      <c r="E15" s="109" t="s">
        <v>54</v>
      </c>
      <c r="F15" s="110">
        <f>Z6</f>
        <v>5</v>
      </c>
      <c r="G15" s="114"/>
      <c r="H15" s="109"/>
      <c r="I15" s="109"/>
      <c r="J15" s="109"/>
      <c r="L15" s="21">
        <v>3.0</v>
      </c>
      <c r="M15" s="19">
        <v>1.0</v>
      </c>
      <c r="N15" s="11"/>
      <c r="P15" s="41" t="s">
        <v>33</v>
      </c>
      <c r="Q15" s="14"/>
      <c r="R15" s="126" t="s">
        <v>30</v>
      </c>
    </row>
    <row r="16" ht="14.25" customHeight="1">
      <c r="A16" s="85">
        <v>11.0</v>
      </c>
      <c r="B16" s="114"/>
      <c r="C16" s="114"/>
      <c r="D16" s="57" t="s">
        <v>146</v>
      </c>
      <c r="E16" s="109" t="s">
        <v>52</v>
      </c>
      <c r="F16" s="110">
        <f>Z5</f>
        <v>6.25</v>
      </c>
      <c r="G16" s="114"/>
      <c r="H16" s="109"/>
      <c r="I16" s="109"/>
      <c r="J16" s="109"/>
      <c r="L16" s="21">
        <v>4.0</v>
      </c>
      <c r="M16" s="19">
        <v>2.0</v>
      </c>
      <c r="N16" s="11"/>
      <c r="P16" s="41" t="s">
        <v>36</v>
      </c>
      <c r="Q16" s="14"/>
      <c r="R16" s="126" t="s">
        <v>147</v>
      </c>
    </row>
    <row r="17" ht="14.25" customHeight="1">
      <c r="A17" s="85">
        <v>12.0</v>
      </c>
      <c r="B17" s="114"/>
      <c r="C17" s="114"/>
      <c r="D17" s="57" t="s">
        <v>148</v>
      </c>
      <c r="E17" s="109" t="s">
        <v>52</v>
      </c>
      <c r="F17" s="110">
        <f>Z5</f>
        <v>6.25</v>
      </c>
      <c r="G17" s="114"/>
      <c r="H17" s="109"/>
      <c r="I17" s="109"/>
      <c r="J17" s="109"/>
      <c r="L17" s="21">
        <v>5.0</v>
      </c>
      <c r="M17" s="19">
        <v>2.0</v>
      </c>
      <c r="N17" s="11"/>
    </row>
    <row r="18" ht="14.25" customHeight="1">
      <c r="A18" s="85">
        <v>13.0</v>
      </c>
      <c r="B18" s="114"/>
      <c r="C18" s="116"/>
      <c r="D18" s="57" t="s">
        <v>149</v>
      </c>
      <c r="E18" s="109" t="s">
        <v>52</v>
      </c>
      <c r="F18" s="110">
        <f>Z5</f>
        <v>6.25</v>
      </c>
      <c r="G18" s="114"/>
      <c r="H18" s="109"/>
      <c r="I18" s="109"/>
      <c r="J18" s="109"/>
      <c r="L18" s="21">
        <v>6.0</v>
      </c>
      <c r="M18" s="19">
        <v>2.0</v>
      </c>
      <c r="N18" s="11"/>
    </row>
    <row r="19" ht="14.25" customHeight="1">
      <c r="A19" s="85">
        <v>14.0</v>
      </c>
      <c r="B19" s="116"/>
      <c r="C19" s="85" t="s">
        <v>118</v>
      </c>
      <c r="D19" s="57" t="s">
        <v>150</v>
      </c>
      <c r="E19" s="109" t="s">
        <v>52</v>
      </c>
      <c r="F19" s="110">
        <f>Z5</f>
        <v>6.25</v>
      </c>
      <c r="G19" s="116"/>
      <c r="H19" s="109"/>
      <c r="I19" s="109"/>
      <c r="J19" s="109"/>
      <c r="L19" s="21">
        <v>7.0</v>
      </c>
      <c r="M19" s="19">
        <v>2.0</v>
      </c>
      <c r="N19" s="11"/>
    </row>
    <row r="20" ht="14.25" customHeight="1">
      <c r="F20" s="129">
        <f t="shared" ref="F20:G20" si="2">SUM(F2:F19)</f>
        <v>100</v>
      </c>
      <c r="G20" s="130">
        <f t="shared" si="2"/>
        <v>100</v>
      </c>
      <c r="L20" s="21">
        <v>8.0</v>
      </c>
      <c r="M20" s="19">
        <v>3.0</v>
      </c>
      <c r="N20" s="11"/>
    </row>
    <row r="21" ht="14.25" customHeight="1">
      <c r="L21" s="21">
        <v>9.0</v>
      </c>
      <c r="M21" s="19">
        <v>3.0</v>
      </c>
      <c r="N21" s="11"/>
    </row>
    <row r="22" ht="14.25" customHeight="1">
      <c r="L22" s="21">
        <v>10.0</v>
      </c>
      <c r="M22" s="19">
        <v>3.0</v>
      </c>
      <c r="N22" s="11"/>
    </row>
    <row r="23" ht="14.25" customHeight="1">
      <c r="L23" s="21">
        <v>11.0</v>
      </c>
      <c r="M23" s="19">
        <v>3.0</v>
      </c>
      <c r="N23" s="11"/>
    </row>
    <row r="24" ht="14.25" customHeight="1">
      <c r="L24" s="21">
        <v>12.0</v>
      </c>
      <c r="M24" s="19">
        <v>3.0</v>
      </c>
      <c r="N24" s="11"/>
    </row>
    <row r="25" ht="14.25" customHeight="1">
      <c r="L25" s="21">
        <v>13.0</v>
      </c>
      <c r="M25" s="19">
        <v>3.0</v>
      </c>
      <c r="N25" s="11"/>
    </row>
    <row r="26" ht="14.25" customHeight="1">
      <c r="L26" s="21">
        <v>14.0</v>
      </c>
      <c r="M26" s="19">
        <v>4.0</v>
      </c>
      <c r="N26" s="1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sheetData>
  <mergeCells count="56">
    <mergeCell ref="V4:W4"/>
    <mergeCell ref="M6:P6"/>
    <mergeCell ref="R6:U6"/>
    <mergeCell ref="V6:W6"/>
    <mergeCell ref="L7:U7"/>
    <mergeCell ref="V7:W7"/>
    <mergeCell ref="R1:U1"/>
    <mergeCell ref="V1:W1"/>
    <mergeCell ref="B2:B10"/>
    <mergeCell ref="G2:G10"/>
    <mergeCell ref="X2:X5"/>
    <mergeCell ref="A4:A5"/>
    <mergeCell ref="A8:A9"/>
    <mergeCell ref="D11:D12"/>
    <mergeCell ref="D14:D15"/>
    <mergeCell ref="C6:C10"/>
    <mergeCell ref="D8:D9"/>
    <mergeCell ref="A11:A12"/>
    <mergeCell ref="B11:B19"/>
    <mergeCell ref="C11:C18"/>
    <mergeCell ref="G11:G19"/>
    <mergeCell ref="A14:A15"/>
    <mergeCell ref="L8:U8"/>
    <mergeCell ref="V8:W8"/>
    <mergeCell ref="M13:N13"/>
    <mergeCell ref="P13:Q13"/>
    <mergeCell ref="M14:N14"/>
    <mergeCell ref="P14:Q14"/>
    <mergeCell ref="P15:Q15"/>
    <mergeCell ref="M21:N21"/>
    <mergeCell ref="M22:N22"/>
    <mergeCell ref="M23:N23"/>
    <mergeCell ref="M24:N24"/>
    <mergeCell ref="M25:N25"/>
    <mergeCell ref="M26:N26"/>
    <mergeCell ref="M15:N15"/>
    <mergeCell ref="M16:N16"/>
    <mergeCell ref="P16:Q16"/>
    <mergeCell ref="M17:N17"/>
    <mergeCell ref="M18:N18"/>
    <mergeCell ref="M19:N19"/>
    <mergeCell ref="M20:N20"/>
    <mergeCell ref="R2:U2"/>
    <mergeCell ref="V2:W2"/>
    <mergeCell ref="M2:P2"/>
    <mergeCell ref="M3:P3"/>
    <mergeCell ref="R3:U3"/>
    <mergeCell ref="V3:W3"/>
    <mergeCell ref="C2:C5"/>
    <mergeCell ref="D4:D5"/>
    <mergeCell ref="M4:P4"/>
    <mergeCell ref="R4:U4"/>
    <mergeCell ref="M1:P1"/>
    <mergeCell ref="M5:P5"/>
    <mergeCell ref="R5:U5"/>
    <mergeCell ref="V5:W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11.5"/>
    <col customWidth="1" min="3" max="3" width="23.0"/>
    <col customWidth="1" min="4" max="4" width="9.25"/>
    <col customWidth="1" min="5" max="6" width="9.5"/>
    <col customWidth="1" min="7" max="7" width="9.25"/>
    <col customWidth="1" min="8" max="8" width="11.13"/>
    <col customWidth="1" min="9" max="10" width="7.75"/>
    <col customWidth="1" min="11" max="11" width="12.88"/>
    <col customWidth="1" min="12" max="12" width="14.13"/>
    <col customWidth="1" min="13" max="13" width="19.88"/>
    <col customWidth="1" min="14" max="14" width="15.88"/>
    <col customWidth="1" min="15" max="20" width="17.75"/>
    <col customWidth="1" min="21" max="21" width="2.75"/>
    <col customWidth="1" min="22" max="22" width="10.38"/>
    <col customWidth="1" min="23" max="23" width="12.88"/>
    <col customWidth="1" min="24" max="25" width="12.13"/>
    <col customWidth="1" min="26" max="28" width="10.38"/>
    <col customWidth="1" min="29" max="29" width="7.63"/>
  </cols>
  <sheetData>
    <row r="1" ht="14.25" customHeight="1">
      <c r="A1" s="131" t="s">
        <v>151</v>
      </c>
      <c r="B1" s="121"/>
      <c r="C1" s="121"/>
      <c r="D1" s="121"/>
      <c r="E1" s="121"/>
      <c r="F1" s="121"/>
      <c r="G1" s="121"/>
      <c r="H1" s="121"/>
      <c r="I1" s="121"/>
      <c r="J1" s="121"/>
      <c r="K1" s="121"/>
      <c r="L1" s="121"/>
      <c r="M1" s="121"/>
      <c r="N1" s="121"/>
      <c r="O1" s="121"/>
      <c r="P1" s="121"/>
      <c r="Q1" s="121"/>
      <c r="R1" s="121"/>
      <c r="S1" s="121"/>
      <c r="T1" s="121"/>
      <c r="U1" s="121"/>
      <c r="V1" s="121"/>
      <c r="W1" s="121"/>
      <c r="X1" s="121"/>
      <c r="Y1" s="132"/>
      <c r="Z1" s="92"/>
      <c r="AA1" s="92"/>
      <c r="AB1" s="92"/>
      <c r="AC1" s="92"/>
    </row>
    <row r="2" ht="14.25" customHeight="1">
      <c r="A2" s="133" t="s">
        <v>152</v>
      </c>
      <c r="B2" s="121"/>
      <c r="C2" s="121"/>
      <c r="D2" s="121"/>
      <c r="E2" s="121"/>
      <c r="F2" s="121"/>
      <c r="G2" s="121"/>
      <c r="H2" s="121"/>
      <c r="I2" s="121"/>
      <c r="J2" s="121"/>
      <c r="K2" s="121"/>
      <c r="L2" s="121"/>
      <c r="M2" s="121"/>
      <c r="N2" s="121"/>
      <c r="O2" s="121"/>
      <c r="P2" s="121"/>
      <c r="Q2" s="121"/>
      <c r="R2" s="121"/>
      <c r="S2" s="121"/>
      <c r="T2" s="121"/>
      <c r="U2" s="121"/>
      <c r="V2" s="121"/>
      <c r="W2" s="121"/>
      <c r="X2" s="121"/>
      <c r="Y2" s="134"/>
      <c r="Z2" s="92"/>
      <c r="AA2" s="92"/>
      <c r="AB2" s="92"/>
      <c r="AC2" s="92"/>
    </row>
    <row r="3" ht="14.25" customHeight="1">
      <c r="A3" s="135" t="s">
        <v>153</v>
      </c>
      <c r="B3" s="92"/>
      <c r="C3" s="135" t="s">
        <v>154</v>
      </c>
      <c r="F3" s="135"/>
      <c r="G3" s="135" t="s">
        <v>155</v>
      </c>
      <c r="H3" s="92"/>
      <c r="I3" s="135" t="s">
        <v>156</v>
      </c>
      <c r="L3" s="136"/>
      <c r="M3" s="137" t="s">
        <v>157</v>
      </c>
      <c r="N3" s="26"/>
      <c r="O3" s="26"/>
      <c r="P3" s="26"/>
      <c r="Q3" s="26"/>
      <c r="R3" s="26"/>
      <c r="S3" s="26"/>
      <c r="T3" s="11"/>
      <c r="U3" s="138"/>
      <c r="V3" s="92"/>
      <c r="W3" s="92"/>
      <c r="X3" s="92"/>
      <c r="Y3" s="92"/>
      <c r="Z3" s="92"/>
      <c r="AA3" s="92"/>
      <c r="AB3" s="92"/>
      <c r="AC3" s="92"/>
    </row>
    <row r="4" ht="14.25" customHeight="1">
      <c r="A4" s="135" t="s">
        <v>158</v>
      </c>
      <c r="B4" s="135"/>
      <c r="C4" s="135" t="s">
        <v>159</v>
      </c>
      <c r="F4" s="135"/>
      <c r="G4" s="135" t="s">
        <v>160</v>
      </c>
      <c r="H4" s="135"/>
      <c r="I4" s="135" t="s">
        <v>161</v>
      </c>
      <c r="L4" s="136"/>
      <c r="M4" s="137">
        <v>1.0</v>
      </c>
      <c r="N4" s="11"/>
      <c r="O4" s="139">
        <v>2.0</v>
      </c>
      <c r="P4" s="11"/>
      <c r="Q4" s="139">
        <v>3.0</v>
      </c>
      <c r="R4" s="11"/>
      <c r="S4" s="139">
        <v>4.0</v>
      </c>
      <c r="T4" s="11"/>
      <c r="U4" s="138"/>
      <c r="V4" s="92"/>
      <c r="W4" s="92"/>
      <c r="X4" s="92"/>
      <c r="Y4" s="92"/>
      <c r="Z4" s="92"/>
      <c r="AA4" s="92"/>
      <c r="AB4" s="92"/>
      <c r="AC4" s="92"/>
    </row>
    <row r="5" ht="14.25" customHeight="1">
      <c r="A5" s="135" t="s">
        <v>162</v>
      </c>
      <c r="B5" s="135"/>
      <c r="C5" s="140" t="s">
        <v>163</v>
      </c>
      <c r="F5" s="140"/>
      <c r="G5" s="135" t="s">
        <v>164</v>
      </c>
      <c r="H5" s="135"/>
      <c r="I5" s="135" t="s">
        <v>165</v>
      </c>
      <c r="L5" s="136" t="s">
        <v>124</v>
      </c>
      <c r="M5" s="141" t="s">
        <v>30</v>
      </c>
      <c r="N5" s="26"/>
      <c r="O5" s="26"/>
      <c r="P5" s="11"/>
      <c r="Q5" s="141" t="s">
        <v>35</v>
      </c>
      <c r="R5" s="26"/>
      <c r="S5" s="26"/>
      <c r="T5" s="11"/>
      <c r="U5" s="142"/>
      <c r="V5" s="92"/>
      <c r="W5" s="92"/>
      <c r="X5" s="92"/>
      <c r="Y5" s="92"/>
      <c r="Z5" s="92"/>
      <c r="AA5" s="92"/>
      <c r="AB5" s="92"/>
      <c r="AC5" s="92"/>
    </row>
    <row r="6" ht="14.25" customHeight="1">
      <c r="A6" s="135" t="s">
        <v>166</v>
      </c>
      <c r="B6" s="92"/>
      <c r="C6" s="143" t="s">
        <v>167</v>
      </c>
      <c r="D6" s="92"/>
      <c r="E6" s="92"/>
      <c r="F6" s="92"/>
      <c r="G6" s="144" t="s">
        <v>168</v>
      </c>
      <c r="H6" s="144"/>
      <c r="I6" s="144" t="s">
        <v>165</v>
      </c>
      <c r="J6" s="92"/>
      <c r="K6" s="92"/>
      <c r="L6" s="145" t="s">
        <v>125</v>
      </c>
      <c r="M6" s="146" t="s">
        <v>79</v>
      </c>
      <c r="N6" s="11"/>
      <c r="O6" s="146" t="s">
        <v>91</v>
      </c>
      <c r="P6" s="11"/>
      <c r="Q6" s="146" t="s">
        <v>103</v>
      </c>
      <c r="R6" s="11"/>
      <c r="S6" s="146" t="s">
        <v>118</v>
      </c>
      <c r="T6" s="11"/>
      <c r="U6" s="142"/>
      <c r="V6" s="92"/>
      <c r="W6" s="92"/>
      <c r="X6" s="92"/>
      <c r="Y6" s="92"/>
      <c r="Z6" s="92"/>
      <c r="AA6" s="92"/>
      <c r="AB6" s="92"/>
      <c r="AC6" s="92"/>
    </row>
    <row r="7" ht="126.0" customHeight="1">
      <c r="A7" s="147" t="s">
        <v>169</v>
      </c>
      <c r="B7" s="26"/>
      <c r="C7" s="11"/>
      <c r="D7" s="147" t="s">
        <v>170</v>
      </c>
      <c r="E7" s="26"/>
      <c r="F7" s="26"/>
      <c r="G7" s="26"/>
      <c r="H7" s="26"/>
      <c r="I7" s="26"/>
      <c r="J7" s="26"/>
      <c r="K7" s="11"/>
      <c r="L7" s="116"/>
      <c r="M7" s="148" t="s">
        <v>171</v>
      </c>
      <c r="N7" s="11"/>
      <c r="O7" s="148" t="s">
        <v>172</v>
      </c>
      <c r="P7" s="11"/>
      <c r="Q7" s="148" t="s">
        <v>173</v>
      </c>
      <c r="R7" s="11"/>
      <c r="S7" s="148" t="s">
        <v>174</v>
      </c>
      <c r="T7" s="11"/>
      <c r="U7" s="142"/>
      <c r="V7" s="92"/>
      <c r="W7" s="92"/>
      <c r="X7" s="92"/>
      <c r="Y7" s="92"/>
      <c r="Z7" s="92"/>
      <c r="AA7" s="92"/>
      <c r="AB7" s="92"/>
      <c r="AC7" s="92"/>
    </row>
    <row r="8" ht="14.25" customHeight="1">
      <c r="A8" s="149" t="s">
        <v>175</v>
      </c>
      <c r="B8" s="150" t="s">
        <v>176</v>
      </c>
      <c r="C8" s="149" t="s">
        <v>177</v>
      </c>
      <c r="D8" s="151" t="s">
        <v>40</v>
      </c>
      <c r="E8" s="26"/>
      <c r="F8" s="26"/>
      <c r="G8" s="26"/>
      <c r="H8" s="11"/>
      <c r="I8" s="149" t="s">
        <v>178</v>
      </c>
      <c r="J8" s="149" t="s">
        <v>179</v>
      </c>
      <c r="K8" s="149" t="s">
        <v>180</v>
      </c>
      <c r="L8" s="152" t="s">
        <v>181</v>
      </c>
      <c r="M8" s="153">
        <v>1.0</v>
      </c>
      <c r="N8" s="11"/>
      <c r="O8" s="153">
        <v>2.0</v>
      </c>
      <c r="P8" s="11"/>
      <c r="Q8" s="153">
        <v>3.0</v>
      </c>
      <c r="R8" s="11"/>
      <c r="S8" s="153">
        <v>4.0</v>
      </c>
      <c r="T8" s="11"/>
      <c r="U8" s="142"/>
      <c r="V8" s="92"/>
      <c r="W8" s="92"/>
      <c r="X8" s="92"/>
      <c r="Y8" s="92"/>
      <c r="Z8" s="92"/>
      <c r="AA8" s="92"/>
      <c r="AB8" s="92"/>
      <c r="AC8" s="92"/>
    </row>
    <row r="9" ht="34.5" customHeight="1">
      <c r="A9" s="116"/>
      <c r="B9" s="116"/>
      <c r="C9" s="116"/>
      <c r="D9" s="154" t="s">
        <v>182</v>
      </c>
      <c r="E9" s="154" t="s">
        <v>183</v>
      </c>
      <c r="F9" s="155" t="s">
        <v>54</v>
      </c>
      <c r="G9" s="154" t="s">
        <v>50</v>
      </c>
      <c r="H9" s="154" t="s">
        <v>52</v>
      </c>
      <c r="I9" s="116"/>
      <c r="J9" s="116"/>
      <c r="K9" s="116"/>
      <c r="L9" s="152" t="s">
        <v>184</v>
      </c>
      <c r="M9" s="156" t="s">
        <v>185</v>
      </c>
      <c r="N9" s="11"/>
      <c r="O9" s="156" t="s">
        <v>186</v>
      </c>
      <c r="P9" s="11"/>
      <c r="Q9" s="156" t="s">
        <v>187</v>
      </c>
      <c r="R9" s="11"/>
      <c r="S9" s="156" t="s">
        <v>52</v>
      </c>
      <c r="T9" s="11"/>
      <c r="U9" s="142"/>
      <c r="V9" s="157" t="s">
        <v>188</v>
      </c>
      <c r="W9" s="26"/>
      <c r="X9" s="26"/>
      <c r="Y9" s="11"/>
      <c r="Z9" s="158" t="s">
        <v>189</v>
      </c>
      <c r="AA9" s="26"/>
      <c r="AB9" s="11"/>
      <c r="AC9" s="92"/>
    </row>
    <row r="10" ht="14.25" customHeight="1">
      <c r="A10" s="159"/>
      <c r="B10" s="159"/>
      <c r="C10" s="160" t="s">
        <v>190</v>
      </c>
      <c r="D10" s="154">
        <v>15.0</v>
      </c>
      <c r="E10" s="154">
        <v>20.0</v>
      </c>
      <c r="F10" s="154">
        <v>20.0</v>
      </c>
      <c r="G10" s="154">
        <v>20.0</v>
      </c>
      <c r="H10" s="154">
        <v>25.0</v>
      </c>
      <c r="I10" s="154">
        <f>SUM(D10:H10)</f>
        <v>100</v>
      </c>
      <c r="J10" s="161"/>
      <c r="K10" s="161"/>
      <c r="L10" s="162"/>
      <c r="M10" s="163" t="s">
        <v>191</v>
      </c>
      <c r="N10" s="164" t="s">
        <v>192</v>
      </c>
      <c r="O10" s="163" t="s">
        <v>191</v>
      </c>
      <c r="P10" s="164" t="s">
        <v>192</v>
      </c>
      <c r="Q10" s="163" t="s">
        <v>191</v>
      </c>
      <c r="R10" s="164" t="s">
        <v>192</v>
      </c>
      <c r="S10" s="163" t="s">
        <v>191</v>
      </c>
      <c r="T10" s="164" t="s">
        <v>192</v>
      </c>
      <c r="U10" s="165"/>
      <c r="V10" s="166" t="s">
        <v>193</v>
      </c>
      <c r="W10" s="166" t="s">
        <v>194</v>
      </c>
      <c r="X10" s="166" t="s">
        <v>195</v>
      </c>
      <c r="Y10" s="166" t="s">
        <v>196</v>
      </c>
      <c r="Z10" s="167" t="s">
        <v>30</v>
      </c>
      <c r="AA10" s="167" t="s">
        <v>35</v>
      </c>
      <c r="AB10" s="167" t="s">
        <v>55</v>
      </c>
      <c r="AC10" s="92"/>
    </row>
    <row r="11" ht="14.25" customHeight="1">
      <c r="A11" s="57">
        <v>1.0</v>
      </c>
      <c r="B11" s="168">
        <v>2.000018441E9</v>
      </c>
      <c r="C11" s="169" t="s">
        <v>197</v>
      </c>
      <c r="D11" s="170">
        <v>100.0</v>
      </c>
      <c r="E11" s="171">
        <v>90.0</v>
      </c>
      <c r="F11" s="172">
        <v>80.0</v>
      </c>
      <c r="G11" s="172">
        <v>70.0</v>
      </c>
      <c r="H11" s="172">
        <v>80.0</v>
      </c>
      <c r="I11" s="58">
        <f t="shared" ref="I11:I51" si="1">$D$10/100*D11+$E$10/100*E11+$F$10/100*F11+$G$10/100*G11+$H$10/100*H11</f>
        <v>83</v>
      </c>
      <c r="J11" s="57" t="str">
        <f t="shared" ref="J11:J51" si="2">VLOOKUP(I11,$B$55:$C$66,2)</f>
        <v>A</v>
      </c>
      <c r="K11" s="57" t="str">
        <f t="shared" ref="K11:K51" si="3">IF(AND(I11&gt;54,H11&gt;0), "Lulus","Tidak Lulus")</f>
        <v>Lulus</v>
      </c>
      <c r="L11" s="173"/>
      <c r="M11" s="58">
        <f t="shared" ref="M11:M51" si="4">($D$10*D11+$F$10*F11)/($D$10+$F$10)</f>
        <v>88.57142857</v>
      </c>
      <c r="N11" s="57">
        <f t="shared" ref="N11:N51" si="5">VLOOKUP(M11,$E$55:$F$66,2)</f>
        <v>4</v>
      </c>
      <c r="O11" s="58">
        <f t="shared" ref="O11:O51" si="6">($G$10*G11+$F$10*F11)/($G$10+$F$10)</f>
        <v>75</v>
      </c>
      <c r="P11" s="57">
        <f t="shared" ref="P11:P51" si="7">VLOOKUP(O11,$E$55:$F$66,2)</f>
        <v>3</v>
      </c>
      <c r="Q11" s="58">
        <f t="shared" ref="Q11:Q51" si="8">($E$10*E11+$F$10*F11+$H$10*F11)/($E$10+$F$10+$H$10)</f>
        <v>83.07692308</v>
      </c>
      <c r="R11" s="57">
        <f t="shared" ref="R11:R51" si="9">VLOOKUP(Q11,$E$55:$F$66,2)</f>
        <v>4</v>
      </c>
      <c r="S11" s="58">
        <f t="shared" ref="S11:S51" si="10">($H$10*H11)/$H$10</f>
        <v>80</v>
      </c>
      <c r="T11" s="57">
        <f t="shared" ref="T11:T51" si="11">VLOOKUP(S11,$E$55:$F$66,2)</f>
        <v>4</v>
      </c>
      <c r="U11" s="174"/>
      <c r="V11" s="57" t="str">
        <f t="shared" ref="V11:V51" si="12">IF(OR(N11=2,N11=1,N11=0),$M$6,"-")</f>
        <v>-</v>
      </c>
      <c r="W11" s="57" t="str">
        <f t="shared" ref="W11:W51" si="13">IF(OR(P11=2,P11=1,P11=0),$O$6,"-")</f>
        <v>-</v>
      </c>
      <c r="X11" s="57" t="str">
        <f t="shared" ref="X11:X51" si="14">IF(OR(R11=2,R11=1,R11=0),$Q$6,"-")</f>
        <v>-</v>
      </c>
      <c r="Y11" s="57" t="str">
        <f t="shared" ref="Y11:Y51" si="15">IF(OR(T11=2,T11=1,T11=0),$S$6,"-")</f>
        <v>-</v>
      </c>
      <c r="Z11" s="58">
        <f t="shared" ref="Z11:Z51" si="16">50*I11/100</f>
        <v>41.5</v>
      </c>
      <c r="AA11" s="58">
        <f t="shared" ref="AA11:AA51" si="17">50*I11/100</f>
        <v>41.5</v>
      </c>
      <c r="AB11" s="58">
        <f t="shared" ref="AB11:AB51" si="18">SUM(Z11:AA11)</f>
        <v>83</v>
      </c>
      <c r="AC11" s="92"/>
    </row>
    <row r="12" ht="14.25" customHeight="1">
      <c r="A12" s="57">
        <v>2.0</v>
      </c>
      <c r="B12" s="175">
        <v>2.20001839E9</v>
      </c>
      <c r="C12" s="176" t="s">
        <v>198</v>
      </c>
      <c r="D12" s="171">
        <v>100.0</v>
      </c>
      <c r="E12" s="171">
        <v>90.0</v>
      </c>
      <c r="F12" s="172">
        <v>80.0</v>
      </c>
      <c r="G12" s="172">
        <v>40.0</v>
      </c>
      <c r="H12" s="172">
        <v>70.0</v>
      </c>
      <c r="I12" s="58">
        <f t="shared" si="1"/>
        <v>74.5</v>
      </c>
      <c r="J12" s="57" t="str">
        <f t="shared" si="2"/>
        <v>B+</v>
      </c>
      <c r="K12" s="57" t="str">
        <f t="shared" si="3"/>
        <v>Lulus</v>
      </c>
      <c r="L12" s="173"/>
      <c r="M12" s="58">
        <f t="shared" si="4"/>
        <v>88.57142857</v>
      </c>
      <c r="N12" s="57">
        <f t="shared" si="5"/>
        <v>4</v>
      </c>
      <c r="O12" s="58">
        <f t="shared" si="6"/>
        <v>60</v>
      </c>
      <c r="P12" s="57">
        <f t="shared" si="7"/>
        <v>2</v>
      </c>
      <c r="Q12" s="58">
        <f t="shared" si="8"/>
        <v>83.07692308</v>
      </c>
      <c r="R12" s="57">
        <f t="shared" si="9"/>
        <v>4</v>
      </c>
      <c r="S12" s="58">
        <f t="shared" si="10"/>
        <v>70</v>
      </c>
      <c r="T12" s="57">
        <f t="shared" si="11"/>
        <v>3</v>
      </c>
      <c r="U12" s="174"/>
      <c r="V12" s="57" t="str">
        <f t="shared" si="12"/>
        <v>-</v>
      </c>
      <c r="W12" s="57" t="str">
        <f t="shared" si="13"/>
        <v>CPMK 02</v>
      </c>
      <c r="X12" s="57" t="str">
        <f t="shared" si="14"/>
        <v>-</v>
      </c>
      <c r="Y12" s="57" t="str">
        <f t="shared" si="15"/>
        <v>-</v>
      </c>
      <c r="Z12" s="58">
        <f t="shared" si="16"/>
        <v>37.25</v>
      </c>
      <c r="AA12" s="58">
        <f t="shared" si="17"/>
        <v>37.25</v>
      </c>
      <c r="AB12" s="58">
        <f t="shared" si="18"/>
        <v>74.5</v>
      </c>
      <c r="AC12" s="92"/>
    </row>
    <row r="13" ht="14.25" customHeight="1">
      <c r="A13" s="57">
        <v>3.0</v>
      </c>
      <c r="B13" s="175">
        <v>2.200018391E9</v>
      </c>
      <c r="C13" s="176" t="s">
        <v>199</v>
      </c>
      <c r="D13" s="171">
        <v>100.0</v>
      </c>
      <c r="E13" s="170">
        <v>0.0</v>
      </c>
      <c r="F13" s="172">
        <v>80.0</v>
      </c>
      <c r="G13" s="172">
        <v>30.0</v>
      </c>
      <c r="H13" s="172">
        <v>80.0</v>
      </c>
      <c r="I13" s="58">
        <f t="shared" si="1"/>
        <v>57</v>
      </c>
      <c r="J13" s="57" t="str">
        <f t="shared" si="2"/>
        <v>C</v>
      </c>
      <c r="K13" s="57" t="str">
        <f t="shared" si="3"/>
        <v>Lulus</v>
      </c>
      <c r="L13" s="177"/>
      <c r="M13" s="58">
        <f t="shared" si="4"/>
        <v>88.57142857</v>
      </c>
      <c r="N13" s="57">
        <f t="shared" si="5"/>
        <v>4</v>
      </c>
      <c r="O13" s="58">
        <f t="shared" si="6"/>
        <v>55</v>
      </c>
      <c r="P13" s="57">
        <f t="shared" si="7"/>
        <v>2</v>
      </c>
      <c r="Q13" s="58">
        <f t="shared" si="8"/>
        <v>55.38461538</v>
      </c>
      <c r="R13" s="57">
        <f t="shared" si="9"/>
        <v>2</v>
      </c>
      <c r="S13" s="58">
        <f t="shared" si="10"/>
        <v>80</v>
      </c>
      <c r="T13" s="57">
        <f t="shared" si="11"/>
        <v>4</v>
      </c>
      <c r="U13" s="174"/>
      <c r="V13" s="57" t="str">
        <f t="shared" si="12"/>
        <v>-</v>
      </c>
      <c r="W13" s="57" t="str">
        <f t="shared" si="13"/>
        <v>CPMK 02</v>
      </c>
      <c r="X13" s="57" t="str">
        <f t="shared" si="14"/>
        <v>CPMK 03</v>
      </c>
      <c r="Y13" s="57" t="str">
        <f t="shared" si="15"/>
        <v>-</v>
      </c>
      <c r="Z13" s="58">
        <f t="shared" si="16"/>
        <v>28.5</v>
      </c>
      <c r="AA13" s="58">
        <f t="shared" si="17"/>
        <v>28.5</v>
      </c>
      <c r="AB13" s="58">
        <f t="shared" si="18"/>
        <v>57</v>
      </c>
      <c r="AC13" s="92"/>
    </row>
    <row r="14" ht="14.25" customHeight="1">
      <c r="A14" s="57">
        <v>4.0</v>
      </c>
      <c r="B14" s="175">
        <v>2.200018392E9</v>
      </c>
      <c r="C14" s="176" t="s">
        <v>200</v>
      </c>
      <c r="D14" s="171">
        <v>100.0</v>
      </c>
      <c r="E14" s="171">
        <v>100.0</v>
      </c>
      <c r="F14" s="172">
        <v>80.0</v>
      </c>
      <c r="G14" s="172">
        <v>70.0</v>
      </c>
      <c r="H14" s="172">
        <v>80.0</v>
      </c>
      <c r="I14" s="58">
        <f t="shared" si="1"/>
        <v>85</v>
      </c>
      <c r="J14" s="57" t="str">
        <f t="shared" si="2"/>
        <v>A</v>
      </c>
      <c r="K14" s="57" t="str">
        <f t="shared" si="3"/>
        <v>Lulus</v>
      </c>
      <c r="L14" s="177"/>
      <c r="M14" s="58">
        <f t="shared" si="4"/>
        <v>88.57142857</v>
      </c>
      <c r="N14" s="57">
        <f t="shared" si="5"/>
        <v>4</v>
      </c>
      <c r="O14" s="58">
        <f t="shared" si="6"/>
        <v>75</v>
      </c>
      <c r="P14" s="57">
        <f t="shared" si="7"/>
        <v>3</v>
      </c>
      <c r="Q14" s="58">
        <f t="shared" si="8"/>
        <v>86.15384615</v>
      </c>
      <c r="R14" s="57">
        <f t="shared" si="9"/>
        <v>4</v>
      </c>
      <c r="S14" s="58">
        <f t="shared" si="10"/>
        <v>80</v>
      </c>
      <c r="T14" s="57">
        <f t="shared" si="11"/>
        <v>4</v>
      </c>
      <c r="U14" s="174"/>
      <c r="V14" s="57" t="str">
        <f t="shared" si="12"/>
        <v>-</v>
      </c>
      <c r="W14" s="57" t="str">
        <f t="shared" si="13"/>
        <v>-</v>
      </c>
      <c r="X14" s="57" t="str">
        <f t="shared" si="14"/>
        <v>-</v>
      </c>
      <c r="Y14" s="57" t="str">
        <f t="shared" si="15"/>
        <v>-</v>
      </c>
      <c r="Z14" s="58">
        <f t="shared" si="16"/>
        <v>42.5</v>
      </c>
      <c r="AA14" s="58">
        <f t="shared" si="17"/>
        <v>42.5</v>
      </c>
      <c r="AB14" s="58">
        <f t="shared" si="18"/>
        <v>85</v>
      </c>
      <c r="AC14" s="92"/>
    </row>
    <row r="15" ht="14.25" customHeight="1">
      <c r="A15" s="178">
        <v>5.0</v>
      </c>
      <c r="B15" s="175">
        <v>2.200018393E9</v>
      </c>
      <c r="C15" s="176" t="s">
        <v>201</v>
      </c>
      <c r="D15" s="170">
        <v>0.0</v>
      </c>
      <c r="E15" s="170">
        <v>0.0</v>
      </c>
      <c r="F15" s="172">
        <v>80.0</v>
      </c>
      <c r="G15" s="172">
        <v>40.0</v>
      </c>
      <c r="H15" s="172">
        <v>70.0</v>
      </c>
      <c r="I15" s="58">
        <f t="shared" si="1"/>
        <v>41.5</v>
      </c>
      <c r="J15" s="57" t="str">
        <f t="shared" si="2"/>
        <v>D</v>
      </c>
      <c r="K15" s="57" t="str">
        <f t="shared" si="3"/>
        <v>Tidak Lulus</v>
      </c>
      <c r="L15" s="177"/>
      <c r="M15" s="58">
        <f t="shared" si="4"/>
        <v>45.71428571</v>
      </c>
      <c r="N15" s="57">
        <f t="shared" si="5"/>
        <v>1</v>
      </c>
      <c r="O15" s="58">
        <f t="shared" si="6"/>
        <v>60</v>
      </c>
      <c r="P15" s="57">
        <f t="shared" si="7"/>
        <v>2</v>
      </c>
      <c r="Q15" s="58">
        <f t="shared" si="8"/>
        <v>55.38461538</v>
      </c>
      <c r="R15" s="57">
        <f t="shared" si="9"/>
        <v>2</v>
      </c>
      <c r="S15" s="58">
        <f t="shared" si="10"/>
        <v>70</v>
      </c>
      <c r="T15" s="57">
        <f t="shared" si="11"/>
        <v>3</v>
      </c>
      <c r="U15" s="174"/>
      <c r="V15" s="57" t="str">
        <f t="shared" si="12"/>
        <v>CPMK 01</v>
      </c>
      <c r="W15" s="57" t="str">
        <f t="shared" si="13"/>
        <v>CPMK 02</v>
      </c>
      <c r="X15" s="57" t="str">
        <f t="shared" si="14"/>
        <v>CPMK 03</v>
      </c>
      <c r="Y15" s="57" t="str">
        <f t="shared" si="15"/>
        <v>-</v>
      </c>
      <c r="Z15" s="58">
        <f t="shared" si="16"/>
        <v>20.75</v>
      </c>
      <c r="AA15" s="58">
        <f t="shared" si="17"/>
        <v>20.75</v>
      </c>
      <c r="AB15" s="58">
        <f t="shared" si="18"/>
        <v>41.5</v>
      </c>
      <c r="AC15" s="92"/>
    </row>
    <row r="16" ht="14.25" customHeight="1">
      <c r="A16" s="57">
        <v>6.0</v>
      </c>
      <c r="B16" s="175">
        <v>2.200018394E9</v>
      </c>
      <c r="C16" s="176" t="s">
        <v>202</v>
      </c>
      <c r="D16" s="171">
        <v>100.0</v>
      </c>
      <c r="E16" s="171">
        <v>100.0</v>
      </c>
      <c r="F16" s="172">
        <v>80.0</v>
      </c>
      <c r="G16" s="172">
        <v>90.0</v>
      </c>
      <c r="H16" s="172">
        <v>80.0</v>
      </c>
      <c r="I16" s="58">
        <f t="shared" si="1"/>
        <v>89</v>
      </c>
      <c r="J16" s="57" t="str">
        <f t="shared" si="2"/>
        <v>A</v>
      </c>
      <c r="K16" s="57" t="str">
        <f t="shared" si="3"/>
        <v>Lulus</v>
      </c>
      <c r="L16" s="177"/>
      <c r="M16" s="58">
        <f t="shared" si="4"/>
        <v>88.57142857</v>
      </c>
      <c r="N16" s="57">
        <f t="shared" si="5"/>
        <v>4</v>
      </c>
      <c r="O16" s="58">
        <f t="shared" si="6"/>
        <v>85</v>
      </c>
      <c r="P16" s="57">
        <f t="shared" si="7"/>
        <v>4</v>
      </c>
      <c r="Q16" s="58">
        <f t="shared" si="8"/>
        <v>86.15384615</v>
      </c>
      <c r="R16" s="57">
        <f t="shared" si="9"/>
        <v>4</v>
      </c>
      <c r="S16" s="58">
        <f t="shared" si="10"/>
        <v>80</v>
      </c>
      <c r="T16" s="57">
        <f t="shared" si="11"/>
        <v>4</v>
      </c>
      <c r="U16" s="174"/>
      <c r="V16" s="57" t="str">
        <f t="shared" si="12"/>
        <v>-</v>
      </c>
      <c r="W16" s="57" t="str">
        <f t="shared" si="13"/>
        <v>-</v>
      </c>
      <c r="X16" s="57" t="str">
        <f t="shared" si="14"/>
        <v>-</v>
      </c>
      <c r="Y16" s="57" t="str">
        <f t="shared" si="15"/>
        <v>-</v>
      </c>
      <c r="Z16" s="58">
        <f t="shared" si="16"/>
        <v>44.5</v>
      </c>
      <c r="AA16" s="58">
        <f t="shared" si="17"/>
        <v>44.5</v>
      </c>
      <c r="AB16" s="58">
        <f t="shared" si="18"/>
        <v>89</v>
      </c>
      <c r="AC16" s="92"/>
    </row>
    <row r="17" ht="14.25" customHeight="1">
      <c r="A17" s="57">
        <v>7.0</v>
      </c>
      <c r="B17" s="175">
        <v>2.200018395E9</v>
      </c>
      <c r="C17" s="176" t="s">
        <v>203</v>
      </c>
      <c r="D17" s="170">
        <v>0.0</v>
      </c>
      <c r="E17" s="170">
        <v>0.0</v>
      </c>
      <c r="F17" s="172">
        <v>80.0</v>
      </c>
      <c r="G17" s="172">
        <v>25.0</v>
      </c>
      <c r="H17" s="172">
        <v>75.0</v>
      </c>
      <c r="I17" s="58">
        <f t="shared" si="1"/>
        <v>39.75</v>
      </c>
      <c r="J17" s="57" t="str">
        <f t="shared" si="2"/>
        <v>E</v>
      </c>
      <c r="K17" s="57" t="str">
        <f t="shared" si="3"/>
        <v>Tidak Lulus</v>
      </c>
      <c r="L17" s="177"/>
      <c r="M17" s="58">
        <f t="shared" si="4"/>
        <v>45.71428571</v>
      </c>
      <c r="N17" s="57">
        <f t="shared" si="5"/>
        <v>1</v>
      </c>
      <c r="O17" s="58">
        <f t="shared" si="6"/>
        <v>52.5</v>
      </c>
      <c r="P17" s="57">
        <f t="shared" si="7"/>
        <v>2</v>
      </c>
      <c r="Q17" s="58">
        <f t="shared" si="8"/>
        <v>55.38461538</v>
      </c>
      <c r="R17" s="57">
        <f t="shared" si="9"/>
        <v>2</v>
      </c>
      <c r="S17" s="58">
        <f t="shared" si="10"/>
        <v>75</v>
      </c>
      <c r="T17" s="57">
        <f t="shared" si="11"/>
        <v>3</v>
      </c>
      <c r="U17" s="174"/>
      <c r="V17" s="57" t="str">
        <f t="shared" si="12"/>
        <v>CPMK 01</v>
      </c>
      <c r="W17" s="57" t="str">
        <f t="shared" si="13"/>
        <v>CPMK 02</v>
      </c>
      <c r="X17" s="57" t="str">
        <f t="shared" si="14"/>
        <v>CPMK 03</v>
      </c>
      <c r="Y17" s="57" t="str">
        <f t="shared" si="15"/>
        <v>-</v>
      </c>
      <c r="Z17" s="58">
        <f t="shared" si="16"/>
        <v>19.875</v>
      </c>
      <c r="AA17" s="58">
        <f t="shared" si="17"/>
        <v>19.875</v>
      </c>
      <c r="AB17" s="58">
        <f t="shared" si="18"/>
        <v>39.75</v>
      </c>
      <c r="AC17" s="92"/>
    </row>
    <row r="18" ht="14.25" customHeight="1">
      <c r="A18" s="57">
        <v>8.0</v>
      </c>
      <c r="B18" s="175">
        <v>2.200018396E9</v>
      </c>
      <c r="C18" s="176" t="s">
        <v>204</v>
      </c>
      <c r="D18" s="171">
        <v>100.0</v>
      </c>
      <c r="E18" s="171">
        <v>100.0</v>
      </c>
      <c r="F18" s="172">
        <v>80.0</v>
      </c>
      <c r="G18" s="172">
        <v>70.0</v>
      </c>
      <c r="H18" s="172">
        <v>75.0</v>
      </c>
      <c r="I18" s="58">
        <f t="shared" si="1"/>
        <v>83.75</v>
      </c>
      <c r="J18" s="57" t="str">
        <f t="shared" si="2"/>
        <v>A</v>
      </c>
      <c r="K18" s="57" t="str">
        <f t="shared" si="3"/>
        <v>Lulus</v>
      </c>
      <c r="L18" s="177"/>
      <c r="M18" s="58">
        <f t="shared" si="4"/>
        <v>88.57142857</v>
      </c>
      <c r="N18" s="57">
        <f t="shared" si="5"/>
        <v>4</v>
      </c>
      <c r="O18" s="58">
        <f t="shared" si="6"/>
        <v>75</v>
      </c>
      <c r="P18" s="57">
        <f t="shared" si="7"/>
        <v>3</v>
      </c>
      <c r="Q18" s="58">
        <f t="shared" si="8"/>
        <v>86.15384615</v>
      </c>
      <c r="R18" s="57">
        <f t="shared" si="9"/>
        <v>4</v>
      </c>
      <c r="S18" s="58">
        <f t="shared" si="10"/>
        <v>75</v>
      </c>
      <c r="T18" s="57">
        <f t="shared" si="11"/>
        <v>3</v>
      </c>
      <c r="U18" s="174"/>
      <c r="V18" s="57" t="str">
        <f t="shared" si="12"/>
        <v>-</v>
      </c>
      <c r="W18" s="57" t="str">
        <f t="shared" si="13"/>
        <v>-</v>
      </c>
      <c r="X18" s="57" t="str">
        <f t="shared" si="14"/>
        <v>-</v>
      </c>
      <c r="Y18" s="57" t="str">
        <f t="shared" si="15"/>
        <v>-</v>
      </c>
      <c r="Z18" s="58">
        <f t="shared" si="16"/>
        <v>41.875</v>
      </c>
      <c r="AA18" s="58">
        <f t="shared" si="17"/>
        <v>41.875</v>
      </c>
      <c r="AB18" s="58">
        <f t="shared" si="18"/>
        <v>83.75</v>
      </c>
      <c r="AC18" s="92"/>
    </row>
    <row r="19" ht="14.25" customHeight="1">
      <c r="A19" s="57">
        <v>9.0</v>
      </c>
      <c r="B19" s="175">
        <v>2.200018397E9</v>
      </c>
      <c r="C19" s="176" t="s">
        <v>205</v>
      </c>
      <c r="D19" s="170">
        <v>0.0</v>
      </c>
      <c r="E19" s="170">
        <v>0.0</v>
      </c>
      <c r="F19" s="172">
        <v>80.0</v>
      </c>
      <c r="G19" s="172">
        <v>25.0</v>
      </c>
      <c r="H19" s="172">
        <v>65.0</v>
      </c>
      <c r="I19" s="58">
        <f t="shared" si="1"/>
        <v>37.25</v>
      </c>
      <c r="J19" s="57" t="str">
        <f t="shared" si="2"/>
        <v>E</v>
      </c>
      <c r="K19" s="57" t="str">
        <f t="shared" si="3"/>
        <v>Tidak Lulus</v>
      </c>
      <c r="L19" s="177"/>
      <c r="M19" s="58">
        <f t="shared" si="4"/>
        <v>45.71428571</v>
      </c>
      <c r="N19" s="57">
        <f t="shared" si="5"/>
        <v>1</v>
      </c>
      <c r="O19" s="58">
        <f t="shared" si="6"/>
        <v>52.5</v>
      </c>
      <c r="P19" s="57">
        <f t="shared" si="7"/>
        <v>2</v>
      </c>
      <c r="Q19" s="58">
        <f t="shared" si="8"/>
        <v>55.38461538</v>
      </c>
      <c r="R19" s="57">
        <f t="shared" si="9"/>
        <v>2</v>
      </c>
      <c r="S19" s="58">
        <f t="shared" si="10"/>
        <v>65</v>
      </c>
      <c r="T19" s="57">
        <f t="shared" si="11"/>
        <v>3</v>
      </c>
      <c r="U19" s="174"/>
      <c r="V19" s="57" t="str">
        <f t="shared" si="12"/>
        <v>CPMK 01</v>
      </c>
      <c r="W19" s="57" t="str">
        <f t="shared" si="13"/>
        <v>CPMK 02</v>
      </c>
      <c r="X19" s="57" t="str">
        <f t="shared" si="14"/>
        <v>CPMK 03</v>
      </c>
      <c r="Y19" s="57" t="str">
        <f t="shared" si="15"/>
        <v>-</v>
      </c>
      <c r="Z19" s="58">
        <f t="shared" si="16"/>
        <v>18.625</v>
      </c>
      <c r="AA19" s="58">
        <f t="shared" si="17"/>
        <v>18.625</v>
      </c>
      <c r="AB19" s="58">
        <f t="shared" si="18"/>
        <v>37.25</v>
      </c>
      <c r="AC19" s="92"/>
    </row>
    <row r="20" ht="14.25" customHeight="1">
      <c r="A20" s="57">
        <v>10.0</v>
      </c>
      <c r="B20" s="175">
        <v>2.200018398E9</v>
      </c>
      <c r="C20" s="176" t="s">
        <v>206</v>
      </c>
      <c r="D20" s="171">
        <v>65.0</v>
      </c>
      <c r="E20" s="171">
        <v>90.0</v>
      </c>
      <c r="F20" s="172">
        <v>80.0</v>
      </c>
      <c r="G20" s="172">
        <v>25.0</v>
      </c>
      <c r="H20" s="172">
        <v>60.0</v>
      </c>
      <c r="I20" s="58">
        <f t="shared" si="1"/>
        <v>63.75</v>
      </c>
      <c r="J20" s="57" t="str">
        <f t="shared" si="2"/>
        <v>B-</v>
      </c>
      <c r="K20" s="57" t="str">
        <f t="shared" si="3"/>
        <v>Lulus</v>
      </c>
      <c r="L20" s="177"/>
      <c r="M20" s="58">
        <f t="shared" si="4"/>
        <v>73.57142857</v>
      </c>
      <c r="N20" s="57">
        <f t="shared" si="5"/>
        <v>3</v>
      </c>
      <c r="O20" s="58">
        <f t="shared" si="6"/>
        <v>52.5</v>
      </c>
      <c r="P20" s="57">
        <f t="shared" si="7"/>
        <v>2</v>
      </c>
      <c r="Q20" s="58">
        <f t="shared" si="8"/>
        <v>83.07692308</v>
      </c>
      <c r="R20" s="57">
        <f t="shared" si="9"/>
        <v>4</v>
      </c>
      <c r="S20" s="58">
        <f t="shared" si="10"/>
        <v>60</v>
      </c>
      <c r="T20" s="57">
        <f t="shared" si="11"/>
        <v>2</v>
      </c>
      <c r="U20" s="174"/>
      <c r="V20" s="57" t="str">
        <f t="shared" si="12"/>
        <v>-</v>
      </c>
      <c r="W20" s="57" t="str">
        <f t="shared" si="13"/>
        <v>CPMK 02</v>
      </c>
      <c r="X20" s="57" t="str">
        <f t="shared" si="14"/>
        <v>-</v>
      </c>
      <c r="Y20" s="57" t="str">
        <f t="shared" si="15"/>
        <v>CPMK 04</v>
      </c>
      <c r="Z20" s="58">
        <f t="shared" si="16"/>
        <v>31.875</v>
      </c>
      <c r="AA20" s="58">
        <f t="shared" si="17"/>
        <v>31.875</v>
      </c>
      <c r="AB20" s="58">
        <f t="shared" si="18"/>
        <v>63.75</v>
      </c>
      <c r="AC20" s="92"/>
    </row>
    <row r="21" ht="14.25" customHeight="1">
      <c r="A21" s="57">
        <v>11.0</v>
      </c>
      <c r="B21" s="175">
        <v>2.200018399E9</v>
      </c>
      <c r="C21" s="176" t="s">
        <v>207</v>
      </c>
      <c r="D21" s="171">
        <v>100.0</v>
      </c>
      <c r="E21" s="171">
        <v>80.0</v>
      </c>
      <c r="F21" s="172">
        <v>80.0</v>
      </c>
      <c r="G21" s="172">
        <v>25.0</v>
      </c>
      <c r="H21" s="172">
        <v>65.0</v>
      </c>
      <c r="I21" s="58">
        <f t="shared" si="1"/>
        <v>68.25</v>
      </c>
      <c r="J21" s="57" t="str">
        <f t="shared" si="2"/>
        <v>B</v>
      </c>
      <c r="K21" s="57" t="str">
        <f t="shared" si="3"/>
        <v>Lulus</v>
      </c>
      <c r="L21" s="177"/>
      <c r="M21" s="58">
        <f t="shared" si="4"/>
        <v>88.57142857</v>
      </c>
      <c r="N21" s="57">
        <f t="shared" si="5"/>
        <v>4</v>
      </c>
      <c r="O21" s="58">
        <f t="shared" si="6"/>
        <v>52.5</v>
      </c>
      <c r="P21" s="57">
        <f t="shared" si="7"/>
        <v>2</v>
      </c>
      <c r="Q21" s="58">
        <f t="shared" si="8"/>
        <v>80</v>
      </c>
      <c r="R21" s="57">
        <f t="shared" si="9"/>
        <v>4</v>
      </c>
      <c r="S21" s="58">
        <f t="shared" si="10"/>
        <v>65</v>
      </c>
      <c r="T21" s="57">
        <f t="shared" si="11"/>
        <v>3</v>
      </c>
      <c r="U21" s="174"/>
      <c r="V21" s="57" t="str">
        <f t="shared" si="12"/>
        <v>-</v>
      </c>
      <c r="W21" s="57" t="str">
        <f t="shared" si="13"/>
        <v>CPMK 02</v>
      </c>
      <c r="X21" s="57" t="str">
        <f t="shared" si="14"/>
        <v>-</v>
      </c>
      <c r="Y21" s="57" t="str">
        <f t="shared" si="15"/>
        <v>-</v>
      </c>
      <c r="Z21" s="58">
        <f t="shared" si="16"/>
        <v>34.125</v>
      </c>
      <c r="AA21" s="58">
        <f t="shared" si="17"/>
        <v>34.125</v>
      </c>
      <c r="AB21" s="58">
        <f t="shared" si="18"/>
        <v>68.25</v>
      </c>
      <c r="AC21" s="92"/>
    </row>
    <row r="22" ht="14.25" customHeight="1">
      <c r="A22" s="57">
        <v>12.0</v>
      </c>
      <c r="B22" s="175">
        <v>2.200018402E9</v>
      </c>
      <c r="C22" s="176" t="s">
        <v>208</v>
      </c>
      <c r="D22" s="171">
        <v>100.0</v>
      </c>
      <c r="E22" s="171">
        <v>100.0</v>
      </c>
      <c r="F22" s="172">
        <v>80.0</v>
      </c>
      <c r="G22" s="172">
        <v>60.0</v>
      </c>
      <c r="H22" s="172">
        <v>70.0</v>
      </c>
      <c r="I22" s="58">
        <f t="shared" si="1"/>
        <v>80.5</v>
      </c>
      <c r="J22" s="57" t="str">
        <f t="shared" si="2"/>
        <v>A</v>
      </c>
      <c r="K22" s="57" t="str">
        <f t="shared" si="3"/>
        <v>Lulus</v>
      </c>
      <c r="L22" s="177"/>
      <c r="M22" s="58">
        <f t="shared" si="4"/>
        <v>88.57142857</v>
      </c>
      <c r="N22" s="57">
        <f t="shared" si="5"/>
        <v>4</v>
      </c>
      <c r="O22" s="58">
        <f t="shared" si="6"/>
        <v>70</v>
      </c>
      <c r="P22" s="57">
        <f t="shared" si="7"/>
        <v>3</v>
      </c>
      <c r="Q22" s="58">
        <f t="shared" si="8"/>
        <v>86.15384615</v>
      </c>
      <c r="R22" s="57">
        <f t="shared" si="9"/>
        <v>4</v>
      </c>
      <c r="S22" s="58">
        <f t="shared" si="10"/>
        <v>70</v>
      </c>
      <c r="T22" s="57">
        <f t="shared" si="11"/>
        <v>3</v>
      </c>
      <c r="U22" s="174"/>
      <c r="V22" s="57" t="str">
        <f t="shared" si="12"/>
        <v>-</v>
      </c>
      <c r="W22" s="57" t="str">
        <f t="shared" si="13"/>
        <v>-</v>
      </c>
      <c r="X22" s="57" t="str">
        <f t="shared" si="14"/>
        <v>-</v>
      </c>
      <c r="Y22" s="57" t="str">
        <f t="shared" si="15"/>
        <v>-</v>
      </c>
      <c r="Z22" s="58">
        <f t="shared" si="16"/>
        <v>40.25</v>
      </c>
      <c r="AA22" s="58">
        <f t="shared" si="17"/>
        <v>40.25</v>
      </c>
      <c r="AB22" s="58">
        <f t="shared" si="18"/>
        <v>80.5</v>
      </c>
      <c r="AC22" s="92"/>
    </row>
    <row r="23" ht="14.25" customHeight="1">
      <c r="A23" s="57">
        <v>13.0</v>
      </c>
      <c r="B23" s="175">
        <v>2.200018403E9</v>
      </c>
      <c r="C23" s="176" t="s">
        <v>209</v>
      </c>
      <c r="D23" s="171">
        <v>100.0</v>
      </c>
      <c r="E23" s="171">
        <v>100.0</v>
      </c>
      <c r="F23" s="172">
        <v>80.0</v>
      </c>
      <c r="G23" s="172">
        <v>75.0</v>
      </c>
      <c r="H23" s="172">
        <v>70.0</v>
      </c>
      <c r="I23" s="58">
        <f t="shared" si="1"/>
        <v>83.5</v>
      </c>
      <c r="J23" s="57" t="str">
        <f t="shared" si="2"/>
        <v>A</v>
      </c>
      <c r="K23" s="57" t="str">
        <f t="shared" si="3"/>
        <v>Lulus</v>
      </c>
      <c r="L23" s="177"/>
      <c r="M23" s="58">
        <f t="shared" si="4"/>
        <v>88.57142857</v>
      </c>
      <c r="N23" s="57">
        <f t="shared" si="5"/>
        <v>4</v>
      </c>
      <c r="O23" s="58">
        <f t="shared" si="6"/>
        <v>77.5</v>
      </c>
      <c r="P23" s="57">
        <f t="shared" si="7"/>
        <v>4</v>
      </c>
      <c r="Q23" s="58">
        <f t="shared" si="8"/>
        <v>86.15384615</v>
      </c>
      <c r="R23" s="57">
        <f t="shared" si="9"/>
        <v>4</v>
      </c>
      <c r="S23" s="58">
        <f t="shared" si="10"/>
        <v>70</v>
      </c>
      <c r="T23" s="57">
        <f t="shared" si="11"/>
        <v>3</v>
      </c>
      <c r="U23" s="174"/>
      <c r="V23" s="57" t="str">
        <f t="shared" si="12"/>
        <v>-</v>
      </c>
      <c r="W23" s="57" t="str">
        <f t="shared" si="13"/>
        <v>-</v>
      </c>
      <c r="X23" s="57" t="str">
        <f t="shared" si="14"/>
        <v>-</v>
      </c>
      <c r="Y23" s="57" t="str">
        <f t="shared" si="15"/>
        <v>-</v>
      </c>
      <c r="Z23" s="58">
        <f t="shared" si="16"/>
        <v>41.75</v>
      </c>
      <c r="AA23" s="58">
        <f t="shared" si="17"/>
        <v>41.75</v>
      </c>
      <c r="AB23" s="58">
        <f t="shared" si="18"/>
        <v>83.5</v>
      </c>
      <c r="AC23" s="92"/>
    </row>
    <row r="24" ht="14.25" customHeight="1">
      <c r="A24" s="57">
        <v>14.0</v>
      </c>
      <c r="B24" s="175">
        <v>2.200018404E9</v>
      </c>
      <c r="C24" s="176" t="s">
        <v>210</v>
      </c>
      <c r="D24" s="172">
        <v>0.0</v>
      </c>
      <c r="E24" s="171">
        <v>100.0</v>
      </c>
      <c r="F24" s="172">
        <v>80.0</v>
      </c>
      <c r="G24" s="172">
        <v>35.0</v>
      </c>
      <c r="H24" s="172">
        <v>75.0</v>
      </c>
      <c r="I24" s="58">
        <f t="shared" si="1"/>
        <v>61.75</v>
      </c>
      <c r="J24" s="57" t="str">
        <f t="shared" si="2"/>
        <v>C+</v>
      </c>
      <c r="K24" s="57" t="str">
        <f t="shared" si="3"/>
        <v>Lulus</v>
      </c>
      <c r="L24" s="177"/>
      <c r="M24" s="58">
        <f t="shared" si="4"/>
        <v>45.71428571</v>
      </c>
      <c r="N24" s="57">
        <f t="shared" si="5"/>
        <v>1</v>
      </c>
      <c r="O24" s="58">
        <f t="shared" si="6"/>
        <v>57.5</v>
      </c>
      <c r="P24" s="57">
        <f t="shared" si="7"/>
        <v>2</v>
      </c>
      <c r="Q24" s="58">
        <f t="shared" si="8"/>
        <v>86.15384615</v>
      </c>
      <c r="R24" s="57">
        <f t="shared" si="9"/>
        <v>4</v>
      </c>
      <c r="S24" s="58">
        <f t="shared" si="10"/>
        <v>75</v>
      </c>
      <c r="T24" s="57">
        <f t="shared" si="11"/>
        <v>3</v>
      </c>
      <c r="U24" s="174"/>
      <c r="V24" s="57" t="str">
        <f t="shared" si="12"/>
        <v>CPMK 01</v>
      </c>
      <c r="W24" s="57" t="str">
        <f t="shared" si="13"/>
        <v>CPMK 02</v>
      </c>
      <c r="X24" s="57" t="str">
        <f t="shared" si="14"/>
        <v>-</v>
      </c>
      <c r="Y24" s="57" t="str">
        <f t="shared" si="15"/>
        <v>-</v>
      </c>
      <c r="Z24" s="58">
        <f t="shared" si="16"/>
        <v>30.875</v>
      </c>
      <c r="AA24" s="58">
        <f t="shared" si="17"/>
        <v>30.875</v>
      </c>
      <c r="AB24" s="58">
        <f t="shared" si="18"/>
        <v>61.75</v>
      </c>
      <c r="AC24" s="92"/>
    </row>
    <row r="25" ht="14.25" customHeight="1">
      <c r="A25" s="57">
        <v>15.0</v>
      </c>
      <c r="B25" s="175">
        <v>2.200018405E9</v>
      </c>
      <c r="C25" s="176" t="s">
        <v>211</v>
      </c>
      <c r="D25" s="171">
        <v>100.0</v>
      </c>
      <c r="E25" s="171">
        <v>100.0</v>
      </c>
      <c r="F25" s="172">
        <v>80.0</v>
      </c>
      <c r="G25" s="172">
        <v>95.0</v>
      </c>
      <c r="H25" s="172">
        <v>70.0</v>
      </c>
      <c r="I25" s="58">
        <f t="shared" si="1"/>
        <v>87.5</v>
      </c>
      <c r="J25" s="57" t="str">
        <f t="shared" si="2"/>
        <v>A</v>
      </c>
      <c r="K25" s="57" t="str">
        <f t="shared" si="3"/>
        <v>Lulus</v>
      </c>
      <c r="L25" s="177"/>
      <c r="M25" s="58">
        <f t="shared" si="4"/>
        <v>88.57142857</v>
      </c>
      <c r="N25" s="57">
        <f t="shared" si="5"/>
        <v>4</v>
      </c>
      <c r="O25" s="58">
        <f t="shared" si="6"/>
        <v>87.5</v>
      </c>
      <c r="P25" s="57">
        <f t="shared" si="7"/>
        <v>4</v>
      </c>
      <c r="Q25" s="58">
        <f t="shared" si="8"/>
        <v>86.15384615</v>
      </c>
      <c r="R25" s="57">
        <f t="shared" si="9"/>
        <v>4</v>
      </c>
      <c r="S25" s="58">
        <f t="shared" si="10"/>
        <v>70</v>
      </c>
      <c r="T25" s="57">
        <f t="shared" si="11"/>
        <v>3</v>
      </c>
      <c r="U25" s="174"/>
      <c r="V25" s="57" t="str">
        <f t="shared" si="12"/>
        <v>-</v>
      </c>
      <c r="W25" s="57" t="str">
        <f t="shared" si="13"/>
        <v>-</v>
      </c>
      <c r="X25" s="57" t="str">
        <f t="shared" si="14"/>
        <v>-</v>
      </c>
      <c r="Y25" s="57" t="str">
        <f t="shared" si="15"/>
        <v>-</v>
      </c>
      <c r="Z25" s="58">
        <f t="shared" si="16"/>
        <v>43.75</v>
      </c>
      <c r="AA25" s="58">
        <f t="shared" si="17"/>
        <v>43.75</v>
      </c>
      <c r="AB25" s="58">
        <f t="shared" si="18"/>
        <v>87.5</v>
      </c>
      <c r="AC25" s="92"/>
    </row>
    <row r="26" ht="14.25" customHeight="1">
      <c r="A26" s="57">
        <v>16.0</v>
      </c>
      <c r="B26" s="175">
        <v>2.200018406E9</v>
      </c>
      <c r="C26" s="176" t="s">
        <v>212</v>
      </c>
      <c r="D26" s="171">
        <v>100.0</v>
      </c>
      <c r="E26" s="171">
        <v>100.0</v>
      </c>
      <c r="F26" s="172">
        <v>80.0</v>
      </c>
      <c r="G26" s="172">
        <v>85.0</v>
      </c>
      <c r="H26" s="172">
        <v>80.0</v>
      </c>
      <c r="I26" s="58">
        <f t="shared" si="1"/>
        <v>88</v>
      </c>
      <c r="J26" s="57" t="str">
        <f t="shared" si="2"/>
        <v>A</v>
      </c>
      <c r="K26" s="57" t="str">
        <f t="shared" si="3"/>
        <v>Lulus</v>
      </c>
      <c r="L26" s="177"/>
      <c r="M26" s="58">
        <f t="shared" si="4"/>
        <v>88.57142857</v>
      </c>
      <c r="N26" s="57">
        <f t="shared" si="5"/>
        <v>4</v>
      </c>
      <c r="O26" s="58">
        <f t="shared" si="6"/>
        <v>82.5</v>
      </c>
      <c r="P26" s="57">
        <f t="shared" si="7"/>
        <v>4</v>
      </c>
      <c r="Q26" s="58">
        <f t="shared" si="8"/>
        <v>86.15384615</v>
      </c>
      <c r="R26" s="57">
        <f t="shared" si="9"/>
        <v>4</v>
      </c>
      <c r="S26" s="58">
        <f t="shared" si="10"/>
        <v>80</v>
      </c>
      <c r="T26" s="57">
        <f t="shared" si="11"/>
        <v>4</v>
      </c>
      <c r="U26" s="174"/>
      <c r="V26" s="57" t="str">
        <f t="shared" si="12"/>
        <v>-</v>
      </c>
      <c r="W26" s="57" t="str">
        <f t="shared" si="13"/>
        <v>-</v>
      </c>
      <c r="X26" s="57" t="str">
        <f t="shared" si="14"/>
        <v>-</v>
      </c>
      <c r="Y26" s="57" t="str">
        <f t="shared" si="15"/>
        <v>-</v>
      </c>
      <c r="Z26" s="58">
        <f t="shared" si="16"/>
        <v>44</v>
      </c>
      <c r="AA26" s="58">
        <f t="shared" si="17"/>
        <v>44</v>
      </c>
      <c r="AB26" s="58">
        <f t="shared" si="18"/>
        <v>88</v>
      </c>
      <c r="AC26" s="92"/>
    </row>
    <row r="27" ht="14.25" customHeight="1">
      <c r="A27" s="57">
        <v>17.0</v>
      </c>
      <c r="B27" s="175">
        <v>2.200018407E9</v>
      </c>
      <c r="C27" s="176" t="s">
        <v>213</v>
      </c>
      <c r="D27" s="171">
        <v>100.0</v>
      </c>
      <c r="E27" s="171">
        <v>100.0</v>
      </c>
      <c r="F27" s="172">
        <v>80.0</v>
      </c>
      <c r="G27" s="172">
        <v>80.0</v>
      </c>
      <c r="H27" s="172">
        <v>80.0</v>
      </c>
      <c r="I27" s="58">
        <f t="shared" si="1"/>
        <v>87</v>
      </c>
      <c r="J27" s="57" t="str">
        <f t="shared" si="2"/>
        <v>A</v>
      </c>
      <c r="K27" s="57" t="str">
        <f t="shared" si="3"/>
        <v>Lulus</v>
      </c>
      <c r="L27" s="177"/>
      <c r="M27" s="58">
        <f t="shared" si="4"/>
        <v>88.57142857</v>
      </c>
      <c r="N27" s="57">
        <f t="shared" si="5"/>
        <v>4</v>
      </c>
      <c r="O27" s="58">
        <f t="shared" si="6"/>
        <v>80</v>
      </c>
      <c r="P27" s="57">
        <f t="shared" si="7"/>
        <v>4</v>
      </c>
      <c r="Q27" s="58">
        <f t="shared" si="8"/>
        <v>86.15384615</v>
      </c>
      <c r="R27" s="57">
        <f t="shared" si="9"/>
        <v>4</v>
      </c>
      <c r="S27" s="58">
        <f t="shared" si="10"/>
        <v>80</v>
      </c>
      <c r="T27" s="57">
        <f t="shared" si="11"/>
        <v>4</v>
      </c>
      <c r="U27" s="174"/>
      <c r="V27" s="57" t="str">
        <f t="shared" si="12"/>
        <v>-</v>
      </c>
      <c r="W27" s="57" t="str">
        <f t="shared" si="13"/>
        <v>-</v>
      </c>
      <c r="X27" s="57" t="str">
        <f t="shared" si="14"/>
        <v>-</v>
      </c>
      <c r="Y27" s="57" t="str">
        <f t="shared" si="15"/>
        <v>-</v>
      </c>
      <c r="Z27" s="58">
        <f t="shared" si="16"/>
        <v>43.5</v>
      </c>
      <c r="AA27" s="58">
        <f t="shared" si="17"/>
        <v>43.5</v>
      </c>
      <c r="AB27" s="58">
        <f t="shared" si="18"/>
        <v>87</v>
      </c>
      <c r="AC27" s="92"/>
    </row>
    <row r="28" ht="14.25" customHeight="1">
      <c r="A28" s="57">
        <v>18.0</v>
      </c>
      <c r="B28" s="175">
        <v>2.200018409E9</v>
      </c>
      <c r="C28" s="176" t="s">
        <v>214</v>
      </c>
      <c r="D28" s="170">
        <v>0.0</v>
      </c>
      <c r="E28" s="171">
        <v>100.0</v>
      </c>
      <c r="F28" s="172">
        <v>80.0</v>
      </c>
      <c r="G28" s="172">
        <v>50.0</v>
      </c>
      <c r="H28" s="172">
        <v>70.0</v>
      </c>
      <c r="I28" s="58">
        <f t="shared" si="1"/>
        <v>63.5</v>
      </c>
      <c r="J28" s="57" t="str">
        <f t="shared" si="2"/>
        <v>B-</v>
      </c>
      <c r="K28" s="57" t="str">
        <f t="shared" si="3"/>
        <v>Lulus</v>
      </c>
      <c r="L28" s="177"/>
      <c r="M28" s="58">
        <f t="shared" si="4"/>
        <v>45.71428571</v>
      </c>
      <c r="N28" s="57">
        <f t="shared" si="5"/>
        <v>1</v>
      </c>
      <c r="O28" s="58">
        <f t="shared" si="6"/>
        <v>65</v>
      </c>
      <c r="P28" s="57">
        <f t="shared" si="7"/>
        <v>3</v>
      </c>
      <c r="Q28" s="58">
        <f t="shared" si="8"/>
        <v>86.15384615</v>
      </c>
      <c r="R28" s="57">
        <f t="shared" si="9"/>
        <v>4</v>
      </c>
      <c r="S28" s="58">
        <f t="shared" si="10"/>
        <v>70</v>
      </c>
      <c r="T28" s="57">
        <f t="shared" si="11"/>
        <v>3</v>
      </c>
      <c r="U28" s="174"/>
      <c r="V28" s="57" t="str">
        <f t="shared" si="12"/>
        <v>CPMK 01</v>
      </c>
      <c r="W28" s="57" t="str">
        <f t="shared" si="13"/>
        <v>-</v>
      </c>
      <c r="X28" s="57" t="str">
        <f t="shared" si="14"/>
        <v>-</v>
      </c>
      <c r="Y28" s="57" t="str">
        <f t="shared" si="15"/>
        <v>-</v>
      </c>
      <c r="Z28" s="58">
        <f t="shared" si="16"/>
        <v>31.75</v>
      </c>
      <c r="AA28" s="58">
        <f t="shared" si="17"/>
        <v>31.75</v>
      </c>
      <c r="AB28" s="58">
        <f t="shared" si="18"/>
        <v>63.5</v>
      </c>
      <c r="AC28" s="92"/>
    </row>
    <row r="29" ht="14.25" customHeight="1">
      <c r="A29" s="57">
        <v>19.0</v>
      </c>
      <c r="B29" s="175">
        <v>2.200018412E9</v>
      </c>
      <c r="C29" s="176" t="s">
        <v>215</v>
      </c>
      <c r="D29" s="170">
        <v>0.0</v>
      </c>
      <c r="E29" s="171">
        <v>80.0</v>
      </c>
      <c r="F29" s="172">
        <v>80.0</v>
      </c>
      <c r="G29" s="172">
        <v>65.0</v>
      </c>
      <c r="H29" s="172">
        <v>70.0</v>
      </c>
      <c r="I29" s="58">
        <f t="shared" si="1"/>
        <v>62.5</v>
      </c>
      <c r="J29" s="57" t="str">
        <f t="shared" si="2"/>
        <v>B-</v>
      </c>
      <c r="K29" s="57" t="str">
        <f t="shared" si="3"/>
        <v>Lulus</v>
      </c>
      <c r="L29" s="177"/>
      <c r="M29" s="58">
        <f t="shared" si="4"/>
        <v>45.71428571</v>
      </c>
      <c r="N29" s="57">
        <f t="shared" si="5"/>
        <v>1</v>
      </c>
      <c r="O29" s="58">
        <f t="shared" si="6"/>
        <v>72.5</v>
      </c>
      <c r="P29" s="57">
        <f t="shared" si="7"/>
        <v>3</v>
      </c>
      <c r="Q29" s="58">
        <f t="shared" si="8"/>
        <v>80</v>
      </c>
      <c r="R29" s="57">
        <f t="shared" si="9"/>
        <v>4</v>
      </c>
      <c r="S29" s="58">
        <f t="shared" si="10"/>
        <v>70</v>
      </c>
      <c r="T29" s="57">
        <f t="shared" si="11"/>
        <v>3</v>
      </c>
      <c r="U29" s="174"/>
      <c r="V29" s="57" t="str">
        <f t="shared" si="12"/>
        <v>CPMK 01</v>
      </c>
      <c r="W29" s="57" t="str">
        <f t="shared" si="13"/>
        <v>-</v>
      </c>
      <c r="X29" s="57" t="str">
        <f t="shared" si="14"/>
        <v>-</v>
      </c>
      <c r="Y29" s="57" t="str">
        <f t="shared" si="15"/>
        <v>-</v>
      </c>
      <c r="Z29" s="58">
        <f t="shared" si="16"/>
        <v>31.25</v>
      </c>
      <c r="AA29" s="58">
        <f t="shared" si="17"/>
        <v>31.25</v>
      </c>
      <c r="AB29" s="58">
        <f t="shared" si="18"/>
        <v>62.5</v>
      </c>
      <c r="AC29" s="92"/>
    </row>
    <row r="30" ht="14.25" customHeight="1">
      <c r="A30" s="57">
        <v>20.0</v>
      </c>
      <c r="B30" s="175">
        <v>2.200018413E9</v>
      </c>
      <c r="C30" s="176" t="s">
        <v>216</v>
      </c>
      <c r="D30" s="171">
        <v>100.0</v>
      </c>
      <c r="E30" s="171">
        <v>100.0</v>
      </c>
      <c r="F30" s="172">
        <v>80.0</v>
      </c>
      <c r="G30" s="172">
        <v>100.0</v>
      </c>
      <c r="H30" s="172">
        <v>70.0</v>
      </c>
      <c r="I30" s="58">
        <f t="shared" si="1"/>
        <v>88.5</v>
      </c>
      <c r="J30" s="57" t="str">
        <f t="shared" si="2"/>
        <v>A</v>
      </c>
      <c r="K30" s="57" t="str">
        <f t="shared" si="3"/>
        <v>Lulus</v>
      </c>
      <c r="L30" s="177"/>
      <c r="M30" s="58">
        <f t="shared" si="4"/>
        <v>88.57142857</v>
      </c>
      <c r="N30" s="57">
        <f t="shared" si="5"/>
        <v>4</v>
      </c>
      <c r="O30" s="58">
        <f t="shared" si="6"/>
        <v>90</v>
      </c>
      <c r="P30" s="57">
        <f t="shared" si="7"/>
        <v>4</v>
      </c>
      <c r="Q30" s="58">
        <f t="shared" si="8"/>
        <v>86.15384615</v>
      </c>
      <c r="R30" s="57">
        <f t="shared" si="9"/>
        <v>4</v>
      </c>
      <c r="S30" s="58">
        <f t="shared" si="10"/>
        <v>70</v>
      </c>
      <c r="T30" s="57">
        <f t="shared" si="11"/>
        <v>3</v>
      </c>
      <c r="U30" s="174"/>
      <c r="V30" s="57" t="str">
        <f t="shared" si="12"/>
        <v>-</v>
      </c>
      <c r="W30" s="57" t="str">
        <f t="shared" si="13"/>
        <v>-</v>
      </c>
      <c r="X30" s="57" t="str">
        <f t="shared" si="14"/>
        <v>-</v>
      </c>
      <c r="Y30" s="57" t="str">
        <f t="shared" si="15"/>
        <v>-</v>
      </c>
      <c r="Z30" s="58">
        <f t="shared" si="16"/>
        <v>44.25</v>
      </c>
      <c r="AA30" s="58">
        <f t="shared" si="17"/>
        <v>44.25</v>
      </c>
      <c r="AB30" s="58">
        <f t="shared" si="18"/>
        <v>88.5</v>
      </c>
      <c r="AC30" s="92"/>
    </row>
    <row r="31" ht="14.25" customHeight="1">
      <c r="A31" s="57">
        <v>21.0</v>
      </c>
      <c r="B31" s="175">
        <v>2.200018414E9</v>
      </c>
      <c r="C31" s="176" t="s">
        <v>217</v>
      </c>
      <c r="D31" s="171">
        <v>100.0</v>
      </c>
      <c r="E31" s="170">
        <v>0.0</v>
      </c>
      <c r="F31" s="172">
        <v>80.0</v>
      </c>
      <c r="G31" s="172">
        <v>0.0</v>
      </c>
      <c r="H31" s="172">
        <v>0.0</v>
      </c>
      <c r="I31" s="58">
        <f t="shared" si="1"/>
        <v>31</v>
      </c>
      <c r="J31" s="57" t="str">
        <f t="shared" si="2"/>
        <v>E</v>
      </c>
      <c r="K31" s="57" t="str">
        <f t="shared" si="3"/>
        <v>Tidak Lulus</v>
      </c>
      <c r="L31" s="177"/>
      <c r="M31" s="58">
        <f t="shared" si="4"/>
        <v>88.57142857</v>
      </c>
      <c r="N31" s="57">
        <f t="shared" si="5"/>
        <v>4</v>
      </c>
      <c r="O31" s="58">
        <f t="shared" si="6"/>
        <v>40</v>
      </c>
      <c r="P31" s="57">
        <f t="shared" si="7"/>
        <v>1</v>
      </c>
      <c r="Q31" s="58">
        <f t="shared" si="8"/>
        <v>55.38461538</v>
      </c>
      <c r="R31" s="57">
        <f t="shared" si="9"/>
        <v>2</v>
      </c>
      <c r="S31" s="58">
        <f t="shared" si="10"/>
        <v>0</v>
      </c>
      <c r="T31" s="57">
        <f t="shared" si="11"/>
        <v>0</v>
      </c>
      <c r="U31" s="174"/>
      <c r="V31" s="57" t="str">
        <f t="shared" si="12"/>
        <v>-</v>
      </c>
      <c r="W31" s="57" t="str">
        <f t="shared" si="13"/>
        <v>CPMK 02</v>
      </c>
      <c r="X31" s="57" t="str">
        <f t="shared" si="14"/>
        <v>CPMK 03</v>
      </c>
      <c r="Y31" s="57" t="str">
        <f t="shared" si="15"/>
        <v>CPMK 04</v>
      </c>
      <c r="Z31" s="58">
        <f t="shared" si="16"/>
        <v>15.5</v>
      </c>
      <c r="AA31" s="58">
        <f t="shared" si="17"/>
        <v>15.5</v>
      </c>
      <c r="AB31" s="58">
        <f t="shared" si="18"/>
        <v>31</v>
      </c>
      <c r="AC31" s="92"/>
    </row>
    <row r="32" ht="14.25" customHeight="1">
      <c r="A32" s="57">
        <v>22.0</v>
      </c>
      <c r="B32" s="175">
        <v>2.200018415E9</v>
      </c>
      <c r="C32" s="176" t="s">
        <v>218</v>
      </c>
      <c r="D32" s="171">
        <v>100.0</v>
      </c>
      <c r="E32" s="171">
        <v>100.0</v>
      </c>
      <c r="F32" s="172">
        <v>80.0</v>
      </c>
      <c r="G32" s="172">
        <v>65.0</v>
      </c>
      <c r="H32" s="172">
        <v>80.0</v>
      </c>
      <c r="I32" s="58">
        <f t="shared" si="1"/>
        <v>84</v>
      </c>
      <c r="J32" s="57" t="str">
        <f t="shared" si="2"/>
        <v>A</v>
      </c>
      <c r="K32" s="57" t="str">
        <f t="shared" si="3"/>
        <v>Lulus</v>
      </c>
      <c r="L32" s="177"/>
      <c r="M32" s="58">
        <f t="shared" si="4"/>
        <v>88.57142857</v>
      </c>
      <c r="N32" s="57">
        <f t="shared" si="5"/>
        <v>4</v>
      </c>
      <c r="O32" s="58">
        <f t="shared" si="6"/>
        <v>72.5</v>
      </c>
      <c r="P32" s="57">
        <f t="shared" si="7"/>
        <v>3</v>
      </c>
      <c r="Q32" s="58">
        <f t="shared" si="8"/>
        <v>86.15384615</v>
      </c>
      <c r="R32" s="57">
        <f t="shared" si="9"/>
        <v>4</v>
      </c>
      <c r="S32" s="58">
        <f t="shared" si="10"/>
        <v>80</v>
      </c>
      <c r="T32" s="57">
        <f t="shared" si="11"/>
        <v>4</v>
      </c>
      <c r="U32" s="174"/>
      <c r="V32" s="57" t="str">
        <f t="shared" si="12"/>
        <v>-</v>
      </c>
      <c r="W32" s="57" t="str">
        <f t="shared" si="13"/>
        <v>-</v>
      </c>
      <c r="X32" s="57" t="str">
        <f t="shared" si="14"/>
        <v>-</v>
      </c>
      <c r="Y32" s="57" t="str">
        <f t="shared" si="15"/>
        <v>-</v>
      </c>
      <c r="Z32" s="58">
        <f t="shared" si="16"/>
        <v>42</v>
      </c>
      <c r="AA32" s="58">
        <f t="shared" si="17"/>
        <v>42</v>
      </c>
      <c r="AB32" s="58">
        <f t="shared" si="18"/>
        <v>84</v>
      </c>
      <c r="AC32" s="92"/>
    </row>
    <row r="33" ht="14.25" customHeight="1">
      <c r="A33" s="57">
        <v>23.0</v>
      </c>
      <c r="B33" s="175">
        <v>2.200018416E9</v>
      </c>
      <c r="C33" s="176" t="s">
        <v>219</v>
      </c>
      <c r="D33" s="171">
        <v>100.0</v>
      </c>
      <c r="E33" s="171">
        <v>100.0</v>
      </c>
      <c r="F33" s="172">
        <v>80.0</v>
      </c>
      <c r="G33" s="172">
        <v>30.0</v>
      </c>
      <c r="H33" s="172">
        <v>65.0</v>
      </c>
      <c r="I33" s="58">
        <f t="shared" si="1"/>
        <v>73.25</v>
      </c>
      <c r="J33" s="57" t="str">
        <f t="shared" si="2"/>
        <v>B+</v>
      </c>
      <c r="K33" s="57" t="str">
        <f t="shared" si="3"/>
        <v>Lulus</v>
      </c>
      <c r="L33" s="177"/>
      <c r="M33" s="58">
        <f t="shared" si="4"/>
        <v>88.57142857</v>
      </c>
      <c r="N33" s="57">
        <f t="shared" si="5"/>
        <v>4</v>
      </c>
      <c r="O33" s="58">
        <f t="shared" si="6"/>
        <v>55</v>
      </c>
      <c r="P33" s="57">
        <f t="shared" si="7"/>
        <v>2</v>
      </c>
      <c r="Q33" s="58">
        <f t="shared" si="8"/>
        <v>86.15384615</v>
      </c>
      <c r="R33" s="57">
        <f t="shared" si="9"/>
        <v>4</v>
      </c>
      <c r="S33" s="58">
        <f t="shared" si="10"/>
        <v>65</v>
      </c>
      <c r="T33" s="57">
        <f t="shared" si="11"/>
        <v>3</v>
      </c>
      <c r="U33" s="174"/>
      <c r="V33" s="57" t="str">
        <f t="shared" si="12"/>
        <v>-</v>
      </c>
      <c r="W33" s="57" t="str">
        <f t="shared" si="13"/>
        <v>CPMK 02</v>
      </c>
      <c r="X33" s="57" t="str">
        <f t="shared" si="14"/>
        <v>-</v>
      </c>
      <c r="Y33" s="57" t="str">
        <f t="shared" si="15"/>
        <v>-</v>
      </c>
      <c r="Z33" s="58">
        <f t="shared" si="16"/>
        <v>36.625</v>
      </c>
      <c r="AA33" s="58">
        <f t="shared" si="17"/>
        <v>36.625</v>
      </c>
      <c r="AB33" s="58">
        <f t="shared" si="18"/>
        <v>73.25</v>
      </c>
      <c r="AC33" s="92"/>
    </row>
    <row r="34" ht="14.25" customHeight="1">
      <c r="A34" s="57">
        <v>24.0</v>
      </c>
      <c r="B34" s="175">
        <v>2.200018417E9</v>
      </c>
      <c r="C34" s="176" t="s">
        <v>220</v>
      </c>
      <c r="D34" s="171">
        <v>100.0</v>
      </c>
      <c r="E34" s="172">
        <v>100.0</v>
      </c>
      <c r="F34" s="172">
        <v>80.0</v>
      </c>
      <c r="G34" s="172">
        <v>40.0</v>
      </c>
      <c r="H34" s="172">
        <v>65.0</v>
      </c>
      <c r="I34" s="58">
        <f t="shared" si="1"/>
        <v>75.25</v>
      </c>
      <c r="J34" s="57" t="str">
        <f t="shared" si="2"/>
        <v>B+</v>
      </c>
      <c r="K34" s="57" t="str">
        <f t="shared" si="3"/>
        <v>Lulus</v>
      </c>
      <c r="L34" s="177"/>
      <c r="M34" s="58">
        <f t="shared" si="4"/>
        <v>88.57142857</v>
      </c>
      <c r="N34" s="57">
        <f t="shared" si="5"/>
        <v>4</v>
      </c>
      <c r="O34" s="58">
        <f t="shared" si="6"/>
        <v>60</v>
      </c>
      <c r="P34" s="57">
        <f t="shared" si="7"/>
        <v>2</v>
      </c>
      <c r="Q34" s="58">
        <f t="shared" si="8"/>
        <v>86.15384615</v>
      </c>
      <c r="R34" s="57">
        <f t="shared" si="9"/>
        <v>4</v>
      </c>
      <c r="S34" s="58">
        <f t="shared" si="10"/>
        <v>65</v>
      </c>
      <c r="T34" s="57">
        <f t="shared" si="11"/>
        <v>3</v>
      </c>
      <c r="U34" s="174"/>
      <c r="V34" s="57" t="str">
        <f t="shared" si="12"/>
        <v>-</v>
      </c>
      <c r="W34" s="57" t="str">
        <f t="shared" si="13"/>
        <v>CPMK 02</v>
      </c>
      <c r="X34" s="57" t="str">
        <f t="shared" si="14"/>
        <v>-</v>
      </c>
      <c r="Y34" s="57" t="str">
        <f t="shared" si="15"/>
        <v>-</v>
      </c>
      <c r="Z34" s="58">
        <f t="shared" si="16"/>
        <v>37.625</v>
      </c>
      <c r="AA34" s="58">
        <f t="shared" si="17"/>
        <v>37.625</v>
      </c>
      <c r="AB34" s="58">
        <f t="shared" si="18"/>
        <v>75.25</v>
      </c>
      <c r="AC34" s="92"/>
    </row>
    <row r="35" ht="14.25" customHeight="1">
      <c r="A35" s="57">
        <v>25.0</v>
      </c>
      <c r="B35" s="175">
        <v>2.200018418E9</v>
      </c>
      <c r="C35" s="176" t="s">
        <v>221</v>
      </c>
      <c r="D35" s="171">
        <v>100.0</v>
      </c>
      <c r="E35" s="171">
        <v>100.0</v>
      </c>
      <c r="F35" s="172">
        <v>80.0</v>
      </c>
      <c r="G35" s="172">
        <v>70.0</v>
      </c>
      <c r="H35" s="172">
        <v>70.0</v>
      </c>
      <c r="I35" s="58">
        <f t="shared" si="1"/>
        <v>82.5</v>
      </c>
      <c r="J35" s="57" t="str">
        <f t="shared" si="2"/>
        <v>A</v>
      </c>
      <c r="K35" s="57" t="str">
        <f t="shared" si="3"/>
        <v>Lulus</v>
      </c>
      <c r="L35" s="177"/>
      <c r="M35" s="58">
        <f t="shared" si="4"/>
        <v>88.57142857</v>
      </c>
      <c r="N35" s="57">
        <f t="shared" si="5"/>
        <v>4</v>
      </c>
      <c r="O35" s="58">
        <f t="shared" si="6"/>
        <v>75</v>
      </c>
      <c r="P35" s="57">
        <f t="shared" si="7"/>
        <v>3</v>
      </c>
      <c r="Q35" s="58">
        <f t="shared" si="8"/>
        <v>86.15384615</v>
      </c>
      <c r="R35" s="57">
        <f t="shared" si="9"/>
        <v>4</v>
      </c>
      <c r="S35" s="58">
        <f t="shared" si="10"/>
        <v>70</v>
      </c>
      <c r="T35" s="57">
        <f t="shared" si="11"/>
        <v>3</v>
      </c>
      <c r="U35" s="174"/>
      <c r="V35" s="57" t="str">
        <f t="shared" si="12"/>
        <v>-</v>
      </c>
      <c r="W35" s="57" t="str">
        <f t="shared" si="13"/>
        <v>-</v>
      </c>
      <c r="X35" s="57" t="str">
        <f t="shared" si="14"/>
        <v>-</v>
      </c>
      <c r="Y35" s="57" t="str">
        <f t="shared" si="15"/>
        <v>-</v>
      </c>
      <c r="Z35" s="58">
        <f t="shared" si="16"/>
        <v>41.25</v>
      </c>
      <c r="AA35" s="58">
        <f t="shared" si="17"/>
        <v>41.25</v>
      </c>
      <c r="AB35" s="58">
        <f t="shared" si="18"/>
        <v>82.5</v>
      </c>
      <c r="AC35" s="92"/>
    </row>
    <row r="36" ht="14.25" customHeight="1">
      <c r="A36" s="57">
        <v>26.0</v>
      </c>
      <c r="B36" s="175">
        <v>2.20001842E9</v>
      </c>
      <c r="C36" s="176" t="s">
        <v>222</v>
      </c>
      <c r="D36" s="171">
        <v>85.0</v>
      </c>
      <c r="E36" s="171">
        <v>80.0</v>
      </c>
      <c r="F36" s="172">
        <v>80.0</v>
      </c>
      <c r="G36" s="172">
        <v>40.0</v>
      </c>
      <c r="H36" s="172">
        <v>65.0</v>
      </c>
      <c r="I36" s="58">
        <f t="shared" si="1"/>
        <v>69</v>
      </c>
      <c r="J36" s="57" t="str">
        <f t="shared" si="2"/>
        <v>B+</v>
      </c>
      <c r="K36" s="57" t="str">
        <f t="shared" si="3"/>
        <v>Lulus</v>
      </c>
      <c r="L36" s="177"/>
      <c r="M36" s="58">
        <f t="shared" si="4"/>
        <v>82.14285714</v>
      </c>
      <c r="N36" s="57">
        <f t="shared" si="5"/>
        <v>4</v>
      </c>
      <c r="O36" s="58">
        <f t="shared" si="6"/>
        <v>60</v>
      </c>
      <c r="P36" s="57">
        <f t="shared" si="7"/>
        <v>2</v>
      </c>
      <c r="Q36" s="58">
        <f t="shared" si="8"/>
        <v>80</v>
      </c>
      <c r="R36" s="57">
        <f t="shared" si="9"/>
        <v>4</v>
      </c>
      <c r="S36" s="58">
        <f t="shared" si="10"/>
        <v>65</v>
      </c>
      <c r="T36" s="57">
        <f t="shared" si="11"/>
        <v>3</v>
      </c>
      <c r="U36" s="174"/>
      <c r="V36" s="57" t="str">
        <f t="shared" si="12"/>
        <v>-</v>
      </c>
      <c r="W36" s="57" t="str">
        <f t="shared" si="13"/>
        <v>CPMK 02</v>
      </c>
      <c r="X36" s="57" t="str">
        <f t="shared" si="14"/>
        <v>-</v>
      </c>
      <c r="Y36" s="57" t="str">
        <f t="shared" si="15"/>
        <v>-</v>
      </c>
      <c r="Z36" s="58">
        <f t="shared" si="16"/>
        <v>34.5</v>
      </c>
      <c r="AA36" s="58">
        <f t="shared" si="17"/>
        <v>34.5</v>
      </c>
      <c r="AB36" s="58">
        <f t="shared" si="18"/>
        <v>69</v>
      </c>
      <c r="AC36" s="92"/>
    </row>
    <row r="37" ht="14.25" customHeight="1">
      <c r="A37" s="57">
        <v>27.0</v>
      </c>
      <c r="B37" s="175">
        <v>2.200018421E9</v>
      </c>
      <c r="C37" s="176" t="s">
        <v>223</v>
      </c>
      <c r="D37" s="172">
        <v>0.0</v>
      </c>
      <c r="E37" s="170">
        <v>0.0</v>
      </c>
      <c r="F37" s="172">
        <v>80.0</v>
      </c>
      <c r="G37" s="172">
        <v>35.0</v>
      </c>
      <c r="H37" s="172">
        <v>60.0</v>
      </c>
      <c r="I37" s="58">
        <f t="shared" si="1"/>
        <v>38</v>
      </c>
      <c r="J37" s="57" t="str">
        <f t="shared" si="2"/>
        <v>E</v>
      </c>
      <c r="K37" s="57" t="str">
        <f t="shared" si="3"/>
        <v>Tidak Lulus</v>
      </c>
      <c r="L37" s="177"/>
      <c r="M37" s="58">
        <f t="shared" si="4"/>
        <v>45.71428571</v>
      </c>
      <c r="N37" s="57">
        <f t="shared" si="5"/>
        <v>1</v>
      </c>
      <c r="O37" s="58">
        <f t="shared" si="6"/>
        <v>57.5</v>
      </c>
      <c r="P37" s="57">
        <f t="shared" si="7"/>
        <v>2</v>
      </c>
      <c r="Q37" s="58">
        <f t="shared" si="8"/>
        <v>55.38461538</v>
      </c>
      <c r="R37" s="57">
        <f t="shared" si="9"/>
        <v>2</v>
      </c>
      <c r="S37" s="58">
        <f t="shared" si="10"/>
        <v>60</v>
      </c>
      <c r="T37" s="57">
        <f t="shared" si="11"/>
        <v>2</v>
      </c>
      <c r="U37" s="174"/>
      <c r="V37" s="57" t="str">
        <f t="shared" si="12"/>
        <v>CPMK 01</v>
      </c>
      <c r="W37" s="57" t="str">
        <f t="shared" si="13"/>
        <v>CPMK 02</v>
      </c>
      <c r="X37" s="57" t="str">
        <f t="shared" si="14"/>
        <v>CPMK 03</v>
      </c>
      <c r="Y37" s="57" t="str">
        <f t="shared" si="15"/>
        <v>CPMK 04</v>
      </c>
      <c r="Z37" s="58">
        <f t="shared" si="16"/>
        <v>19</v>
      </c>
      <c r="AA37" s="58">
        <f t="shared" si="17"/>
        <v>19</v>
      </c>
      <c r="AB37" s="58">
        <f t="shared" si="18"/>
        <v>38</v>
      </c>
      <c r="AC37" s="92"/>
    </row>
    <row r="38" ht="14.25" customHeight="1">
      <c r="A38" s="57">
        <v>28.0</v>
      </c>
      <c r="B38" s="175">
        <v>2.200018422E9</v>
      </c>
      <c r="C38" s="176" t="s">
        <v>224</v>
      </c>
      <c r="D38" s="172">
        <v>0.0</v>
      </c>
      <c r="E38" s="171">
        <v>70.0</v>
      </c>
      <c r="F38" s="172">
        <v>80.0</v>
      </c>
      <c r="G38" s="172">
        <v>30.0</v>
      </c>
      <c r="H38" s="172">
        <v>65.0</v>
      </c>
      <c r="I38" s="58">
        <f t="shared" si="1"/>
        <v>52.25</v>
      </c>
      <c r="J38" s="57" t="str">
        <f t="shared" si="2"/>
        <v>C-</v>
      </c>
      <c r="K38" s="57" t="str">
        <f t="shared" si="3"/>
        <v>Tidak Lulus</v>
      </c>
      <c r="L38" s="177"/>
      <c r="M38" s="58">
        <f t="shared" si="4"/>
        <v>45.71428571</v>
      </c>
      <c r="N38" s="57">
        <f t="shared" si="5"/>
        <v>1</v>
      </c>
      <c r="O38" s="58">
        <f t="shared" si="6"/>
        <v>55</v>
      </c>
      <c r="P38" s="57">
        <f t="shared" si="7"/>
        <v>2</v>
      </c>
      <c r="Q38" s="58">
        <f t="shared" si="8"/>
        <v>76.92307692</v>
      </c>
      <c r="R38" s="57">
        <f t="shared" si="9"/>
        <v>4</v>
      </c>
      <c r="S38" s="58">
        <f t="shared" si="10"/>
        <v>65</v>
      </c>
      <c r="T38" s="57">
        <f t="shared" si="11"/>
        <v>3</v>
      </c>
      <c r="U38" s="174"/>
      <c r="V38" s="57" t="str">
        <f t="shared" si="12"/>
        <v>CPMK 01</v>
      </c>
      <c r="W38" s="57" t="str">
        <f t="shared" si="13"/>
        <v>CPMK 02</v>
      </c>
      <c r="X38" s="57" t="str">
        <f t="shared" si="14"/>
        <v>-</v>
      </c>
      <c r="Y38" s="57" t="str">
        <f t="shared" si="15"/>
        <v>-</v>
      </c>
      <c r="Z38" s="58">
        <f t="shared" si="16"/>
        <v>26.125</v>
      </c>
      <c r="AA38" s="58">
        <f t="shared" si="17"/>
        <v>26.125</v>
      </c>
      <c r="AB38" s="58">
        <f t="shared" si="18"/>
        <v>52.25</v>
      </c>
      <c r="AC38" s="92"/>
    </row>
    <row r="39" ht="14.25" customHeight="1">
      <c r="A39" s="57">
        <v>29.0</v>
      </c>
      <c r="B39" s="175">
        <v>2.200018424E9</v>
      </c>
      <c r="C39" s="176" t="s">
        <v>225</v>
      </c>
      <c r="D39" s="171">
        <v>100.0</v>
      </c>
      <c r="E39" s="171">
        <v>90.0</v>
      </c>
      <c r="F39" s="172">
        <v>80.0</v>
      </c>
      <c r="G39" s="172">
        <v>60.0</v>
      </c>
      <c r="H39" s="172">
        <v>60.0</v>
      </c>
      <c r="I39" s="58">
        <f t="shared" si="1"/>
        <v>76</v>
      </c>
      <c r="J39" s="57" t="str">
        <f t="shared" si="2"/>
        <v>B+</v>
      </c>
      <c r="K39" s="57" t="str">
        <f t="shared" si="3"/>
        <v>Lulus</v>
      </c>
      <c r="L39" s="177"/>
      <c r="M39" s="58">
        <f t="shared" si="4"/>
        <v>88.57142857</v>
      </c>
      <c r="N39" s="57">
        <f t="shared" si="5"/>
        <v>4</v>
      </c>
      <c r="O39" s="58">
        <f t="shared" si="6"/>
        <v>70</v>
      </c>
      <c r="P39" s="57">
        <f t="shared" si="7"/>
        <v>3</v>
      </c>
      <c r="Q39" s="58">
        <f t="shared" si="8"/>
        <v>83.07692308</v>
      </c>
      <c r="R39" s="57">
        <f t="shared" si="9"/>
        <v>4</v>
      </c>
      <c r="S39" s="58">
        <f t="shared" si="10"/>
        <v>60</v>
      </c>
      <c r="T39" s="57">
        <f t="shared" si="11"/>
        <v>2</v>
      </c>
      <c r="U39" s="174"/>
      <c r="V39" s="57" t="str">
        <f t="shared" si="12"/>
        <v>-</v>
      </c>
      <c r="W39" s="57" t="str">
        <f t="shared" si="13"/>
        <v>-</v>
      </c>
      <c r="X39" s="57" t="str">
        <f t="shared" si="14"/>
        <v>-</v>
      </c>
      <c r="Y39" s="57" t="str">
        <f t="shared" si="15"/>
        <v>CPMK 04</v>
      </c>
      <c r="Z39" s="58">
        <f t="shared" si="16"/>
        <v>38</v>
      </c>
      <c r="AA39" s="58">
        <f t="shared" si="17"/>
        <v>38</v>
      </c>
      <c r="AB39" s="58">
        <f t="shared" si="18"/>
        <v>76</v>
      </c>
      <c r="AC39" s="92"/>
    </row>
    <row r="40" ht="14.25" customHeight="1">
      <c r="A40" s="172">
        <v>30.0</v>
      </c>
      <c r="B40" s="175">
        <v>2.200018425E9</v>
      </c>
      <c r="C40" s="176" t="s">
        <v>226</v>
      </c>
      <c r="D40" s="171">
        <v>100.0</v>
      </c>
      <c r="E40" s="171">
        <v>90.0</v>
      </c>
      <c r="F40" s="172">
        <v>80.0</v>
      </c>
      <c r="G40" s="172">
        <v>95.0</v>
      </c>
      <c r="H40" s="172">
        <v>85.0</v>
      </c>
      <c r="I40" s="58">
        <f t="shared" si="1"/>
        <v>89.25</v>
      </c>
      <c r="J40" s="57" t="str">
        <f t="shared" si="2"/>
        <v>A</v>
      </c>
      <c r="K40" s="57" t="str">
        <f t="shared" si="3"/>
        <v>Lulus</v>
      </c>
      <c r="L40" s="177"/>
      <c r="M40" s="58">
        <f t="shared" si="4"/>
        <v>88.57142857</v>
      </c>
      <c r="N40" s="57">
        <f t="shared" si="5"/>
        <v>4</v>
      </c>
      <c r="O40" s="58">
        <f t="shared" si="6"/>
        <v>87.5</v>
      </c>
      <c r="P40" s="57">
        <f t="shared" si="7"/>
        <v>4</v>
      </c>
      <c r="Q40" s="58">
        <f t="shared" si="8"/>
        <v>83.07692308</v>
      </c>
      <c r="R40" s="57">
        <f t="shared" si="9"/>
        <v>4</v>
      </c>
      <c r="S40" s="58">
        <f t="shared" si="10"/>
        <v>85</v>
      </c>
      <c r="T40" s="57">
        <f t="shared" si="11"/>
        <v>4</v>
      </c>
      <c r="U40" s="174"/>
      <c r="V40" s="57" t="str">
        <f t="shared" si="12"/>
        <v>-</v>
      </c>
      <c r="W40" s="57" t="str">
        <f t="shared" si="13"/>
        <v>-</v>
      </c>
      <c r="X40" s="57" t="str">
        <f t="shared" si="14"/>
        <v>-</v>
      </c>
      <c r="Y40" s="57" t="str">
        <f t="shared" si="15"/>
        <v>-</v>
      </c>
      <c r="Z40" s="58">
        <f t="shared" si="16"/>
        <v>44.625</v>
      </c>
      <c r="AA40" s="58">
        <f t="shared" si="17"/>
        <v>44.625</v>
      </c>
      <c r="AB40" s="58">
        <f t="shared" si="18"/>
        <v>89.25</v>
      </c>
      <c r="AC40" s="92"/>
    </row>
    <row r="41" ht="14.25" customHeight="1">
      <c r="A41" s="57">
        <v>31.0</v>
      </c>
      <c r="B41" s="175">
        <v>2.200018428E9</v>
      </c>
      <c r="C41" s="176" t="s">
        <v>227</v>
      </c>
      <c r="D41" s="171">
        <v>85.0</v>
      </c>
      <c r="E41" s="171">
        <v>90.0</v>
      </c>
      <c r="F41" s="172">
        <v>80.0</v>
      </c>
      <c r="G41" s="172">
        <v>30.0</v>
      </c>
      <c r="H41" s="172">
        <v>70.0</v>
      </c>
      <c r="I41" s="58">
        <f t="shared" si="1"/>
        <v>70.25</v>
      </c>
      <c r="J41" s="57" t="str">
        <f t="shared" si="2"/>
        <v>B+</v>
      </c>
      <c r="K41" s="57" t="str">
        <f t="shared" si="3"/>
        <v>Lulus</v>
      </c>
      <c r="L41" s="177"/>
      <c r="M41" s="58">
        <f t="shared" si="4"/>
        <v>82.14285714</v>
      </c>
      <c r="N41" s="57">
        <f t="shared" si="5"/>
        <v>4</v>
      </c>
      <c r="O41" s="58">
        <f t="shared" si="6"/>
        <v>55</v>
      </c>
      <c r="P41" s="57">
        <f t="shared" si="7"/>
        <v>2</v>
      </c>
      <c r="Q41" s="58">
        <f t="shared" si="8"/>
        <v>83.07692308</v>
      </c>
      <c r="R41" s="57">
        <f t="shared" si="9"/>
        <v>4</v>
      </c>
      <c r="S41" s="58">
        <f t="shared" si="10"/>
        <v>70</v>
      </c>
      <c r="T41" s="57">
        <f t="shared" si="11"/>
        <v>3</v>
      </c>
      <c r="U41" s="174"/>
      <c r="V41" s="57" t="str">
        <f t="shared" si="12"/>
        <v>-</v>
      </c>
      <c r="W41" s="57" t="str">
        <f t="shared" si="13"/>
        <v>CPMK 02</v>
      </c>
      <c r="X41" s="57" t="str">
        <f t="shared" si="14"/>
        <v>-</v>
      </c>
      <c r="Y41" s="57" t="str">
        <f t="shared" si="15"/>
        <v>-</v>
      </c>
      <c r="Z41" s="58">
        <f t="shared" si="16"/>
        <v>35.125</v>
      </c>
      <c r="AA41" s="58">
        <f t="shared" si="17"/>
        <v>35.125</v>
      </c>
      <c r="AB41" s="58">
        <f t="shared" si="18"/>
        <v>70.25</v>
      </c>
      <c r="AC41" s="92"/>
    </row>
    <row r="42" ht="14.25" customHeight="1">
      <c r="A42" s="57">
        <v>32.0</v>
      </c>
      <c r="B42" s="175">
        <v>2.20001843E9</v>
      </c>
      <c r="C42" s="176" t="s">
        <v>228</v>
      </c>
      <c r="D42" s="171">
        <v>100.0</v>
      </c>
      <c r="E42" s="171">
        <v>80.0</v>
      </c>
      <c r="F42" s="172">
        <v>80.0</v>
      </c>
      <c r="G42" s="172">
        <v>70.0</v>
      </c>
      <c r="H42" s="172">
        <v>70.0</v>
      </c>
      <c r="I42" s="58">
        <f t="shared" si="1"/>
        <v>78.5</v>
      </c>
      <c r="J42" s="57" t="str">
        <f t="shared" si="2"/>
        <v>A-</v>
      </c>
      <c r="K42" s="57" t="str">
        <f t="shared" si="3"/>
        <v>Lulus</v>
      </c>
      <c r="L42" s="177"/>
      <c r="M42" s="58">
        <f t="shared" si="4"/>
        <v>88.57142857</v>
      </c>
      <c r="N42" s="57">
        <f t="shared" si="5"/>
        <v>4</v>
      </c>
      <c r="O42" s="58">
        <f t="shared" si="6"/>
        <v>75</v>
      </c>
      <c r="P42" s="57">
        <f t="shared" si="7"/>
        <v>3</v>
      </c>
      <c r="Q42" s="58">
        <f t="shared" si="8"/>
        <v>80</v>
      </c>
      <c r="R42" s="57">
        <f t="shared" si="9"/>
        <v>4</v>
      </c>
      <c r="S42" s="58">
        <f t="shared" si="10"/>
        <v>70</v>
      </c>
      <c r="T42" s="57">
        <f t="shared" si="11"/>
        <v>3</v>
      </c>
      <c r="U42" s="174"/>
      <c r="V42" s="57" t="str">
        <f t="shared" si="12"/>
        <v>-</v>
      </c>
      <c r="W42" s="57" t="str">
        <f t="shared" si="13"/>
        <v>-</v>
      </c>
      <c r="X42" s="57" t="str">
        <f t="shared" si="14"/>
        <v>-</v>
      </c>
      <c r="Y42" s="57" t="str">
        <f t="shared" si="15"/>
        <v>-</v>
      </c>
      <c r="Z42" s="58">
        <f t="shared" si="16"/>
        <v>39.25</v>
      </c>
      <c r="AA42" s="58">
        <f t="shared" si="17"/>
        <v>39.25</v>
      </c>
      <c r="AB42" s="58">
        <f t="shared" si="18"/>
        <v>78.5</v>
      </c>
      <c r="AC42" s="92"/>
    </row>
    <row r="43" ht="14.25" customHeight="1">
      <c r="A43" s="57">
        <v>33.0</v>
      </c>
      <c r="B43" s="175">
        <v>2.200018432E9</v>
      </c>
      <c r="C43" s="176" t="s">
        <v>229</v>
      </c>
      <c r="D43" s="171">
        <v>100.0</v>
      </c>
      <c r="E43" s="171">
        <v>80.0</v>
      </c>
      <c r="F43" s="172">
        <v>80.0</v>
      </c>
      <c r="G43" s="172">
        <v>75.0</v>
      </c>
      <c r="H43" s="172">
        <v>65.0</v>
      </c>
      <c r="I43" s="58">
        <f t="shared" si="1"/>
        <v>78.25</v>
      </c>
      <c r="J43" s="57" t="str">
        <f t="shared" si="2"/>
        <v>A-</v>
      </c>
      <c r="K43" s="57" t="str">
        <f t="shared" si="3"/>
        <v>Lulus</v>
      </c>
      <c r="L43" s="177"/>
      <c r="M43" s="58">
        <f t="shared" si="4"/>
        <v>88.57142857</v>
      </c>
      <c r="N43" s="57">
        <f t="shared" si="5"/>
        <v>4</v>
      </c>
      <c r="O43" s="58">
        <f t="shared" si="6"/>
        <v>77.5</v>
      </c>
      <c r="P43" s="57">
        <f t="shared" si="7"/>
        <v>4</v>
      </c>
      <c r="Q43" s="58">
        <f t="shared" si="8"/>
        <v>80</v>
      </c>
      <c r="R43" s="57">
        <f t="shared" si="9"/>
        <v>4</v>
      </c>
      <c r="S43" s="58">
        <f t="shared" si="10"/>
        <v>65</v>
      </c>
      <c r="T43" s="57">
        <f t="shared" si="11"/>
        <v>3</v>
      </c>
      <c r="U43" s="174"/>
      <c r="V43" s="57" t="str">
        <f t="shared" si="12"/>
        <v>-</v>
      </c>
      <c r="W43" s="57" t="str">
        <f t="shared" si="13"/>
        <v>-</v>
      </c>
      <c r="X43" s="57" t="str">
        <f t="shared" si="14"/>
        <v>-</v>
      </c>
      <c r="Y43" s="57" t="str">
        <f t="shared" si="15"/>
        <v>-</v>
      </c>
      <c r="Z43" s="58">
        <f t="shared" si="16"/>
        <v>39.125</v>
      </c>
      <c r="AA43" s="58">
        <f t="shared" si="17"/>
        <v>39.125</v>
      </c>
      <c r="AB43" s="58">
        <f t="shared" si="18"/>
        <v>78.25</v>
      </c>
      <c r="AC43" s="92"/>
    </row>
    <row r="44" ht="14.25" customHeight="1">
      <c r="A44" s="172">
        <v>34.0</v>
      </c>
      <c r="B44" s="175">
        <v>2.200018433E9</v>
      </c>
      <c r="C44" s="176" t="s">
        <v>230</v>
      </c>
      <c r="D44" s="171">
        <v>100.0</v>
      </c>
      <c r="E44" s="171">
        <v>70.0</v>
      </c>
      <c r="F44" s="172">
        <v>80.0</v>
      </c>
      <c r="G44" s="172">
        <v>45.0</v>
      </c>
      <c r="H44" s="172">
        <v>60.0</v>
      </c>
      <c r="I44" s="58">
        <f t="shared" si="1"/>
        <v>69</v>
      </c>
      <c r="J44" s="57" t="str">
        <f t="shared" si="2"/>
        <v>B+</v>
      </c>
      <c r="K44" s="57" t="str">
        <f t="shared" si="3"/>
        <v>Lulus</v>
      </c>
      <c r="L44" s="177"/>
      <c r="M44" s="58">
        <f t="shared" si="4"/>
        <v>88.57142857</v>
      </c>
      <c r="N44" s="57">
        <f t="shared" si="5"/>
        <v>4</v>
      </c>
      <c r="O44" s="58">
        <f t="shared" si="6"/>
        <v>62.5</v>
      </c>
      <c r="P44" s="57">
        <f t="shared" si="7"/>
        <v>2</v>
      </c>
      <c r="Q44" s="58">
        <f t="shared" si="8"/>
        <v>76.92307692</v>
      </c>
      <c r="R44" s="57">
        <f t="shared" si="9"/>
        <v>4</v>
      </c>
      <c r="S44" s="58">
        <f t="shared" si="10"/>
        <v>60</v>
      </c>
      <c r="T44" s="57">
        <f t="shared" si="11"/>
        <v>2</v>
      </c>
      <c r="U44" s="174"/>
      <c r="V44" s="57" t="str">
        <f t="shared" si="12"/>
        <v>-</v>
      </c>
      <c r="W44" s="57" t="str">
        <f t="shared" si="13"/>
        <v>CPMK 02</v>
      </c>
      <c r="X44" s="57" t="str">
        <f t="shared" si="14"/>
        <v>-</v>
      </c>
      <c r="Y44" s="57" t="str">
        <f t="shared" si="15"/>
        <v>CPMK 04</v>
      </c>
      <c r="Z44" s="58">
        <f t="shared" si="16"/>
        <v>34.5</v>
      </c>
      <c r="AA44" s="58">
        <f t="shared" si="17"/>
        <v>34.5</v>
      </c>
      <c r="AB44" s="58">
        <f t="shared" si="18"/>
        <v>69</v>
      </c>
      <c r="AC44" s="92"/>
    </row>
    <row r="45" ht="14.25" customHeight="1">
      <c r="A45" s="57">
        <v>35.0</v>
      </c>
      <c r="B45" s="175">
        <v>2.200018434E9</v>
      </c>
      <c r="C45" s="176" t="s">
        <v>231</v>
      </c>
      <c r="D45" s="171">
        <v>100.0</v>
      </c>
      <c r="E45" s="171">
        <v>80.0</v>
      </c>
      <c r="F45" s="172">
        <v>80.0</v>
      </c>
      <c r="G45" s="172">
        <v>65.0</v>
      </c>
      <c r="H45" s="172">
        <v>80.0</v>
      </c>
      <c r="I45" s="58">
        <f t="shared" si="1"/>
        <v>80</v>
      </c>
      <c r="J45" s="57" t="str">
        <f t="shared" si="2"/>
        <v>A</v>
      </c>
      <c r="K45" s="57" t="str">
        <f t="shared" si="3"/>
        <v>Lulus</v>
      </c>
      <c r="L45" s="177"/>
      <c r="M45" s="58">
        <f t="shared" si="4"/>
        <v>88.57142857</v>
      </c>
      <c r="N45" s="57">
        <f t="shared" si="5"/>
        <v>4</v>
      </c>
      <c r="O45" s="58">
        <f t="shared" si="6"/>
        <v>72.5</v>
      </c>
      <c r="P45" s="57">
        <f t="shared" si="7"/>
        <v>3</v>
      </c>
      <c r="Q45" s="58">
        <f t="shared" si="8"/>
        <v>80</v>
      </c>
      <c r="R45" s="57">
        <f t="shared" si="9"/>
        <v>4</v>
      </c>
      <c r="S45" s="58">
        <f t="shared" si="10"/>
        <v>80</v>
      </c>
      <c r="T45" s="57">
        <f t="shared" si="11"/>
        <v>4</v>
      </c>
      <c r="U45" s="174"/>
      <c r="V45" s="57" t="str">
        <f t="shared" si="12"/>
        <v>-</v>
      </c>
      <c r="W45" s="57" t="str">
        <f t="shared" si="13"/>
        <v>-</v>
      </c>
      <c r="X45" s="57" t="str">
        <f t="shared" si="14"/>
        <v>-</v>
      </c>
      <c r="Y45" s="57" t="str">
        <f t="shared" si="15"/>
        <v>-</v>
      </c>
      <c r="Z45" s="58">
        <f t="shared" si="16"/>
        <v>40</v>
      </c>
      <c r="AA45" s="58">
        <f t="shared" si="17"/>
        <v>40</v>
      </c>
      <c r="AB45" s="58">
        <f t="shared" si="18"/>
        <v>80</v>
      </c>
      <c r="AC45" s="92"/>
    </row>
    <row r="46" ht="14.25" customHeight="1">
      <c r="A46" s="57">
        <v>36.0</v>
      </c>
      <c r="B46" s="175">
        <v>2.200018435E9</v>
      </c>
      <c r="C46" s="176" t="s">
        <v>232</v>
      </c>
      <c r="D46" s="170">
        <v>0.0</v>
      </c>
      <c r="E46" s="170">
        <v>0.0</v>
      </c>
      <c r="F46" s="172">
        <v>80.0</v>
      </c>
      <c r="G46" s="172">
        <v>30.0</v>
      </c>
      <c r="H46" s="172">
        <v>0.0</v>
      </c>
      <c r="I46" s="58">
        <f t="shared" si="1"/>
        <v>22</v>
      </c>
      <c r="J46" s="57" t="str">
        <f t="shared" si="2"/>
        <v>E</v>
      </c>
      <c r="K46" s="57" t="str">
        <f t="shared" si="3"/>
        <v>Tidak Lulus</v>
      </c>
      <c r="L46" s="177"/>
      <c r="M46" s="58">
        <f t="shared" si="4"/>
        <v>45.71428571</v>
      </c>
      <c r="N46" s="57">
        <f t="shared" si="5"/>
        <v>1</v>
      </c>
      <c r="O46" s="58">
        <f t="shared" si="6"/>
        <v>55</v>
      </c>
      <c r="P46" s="57">
        <f t="shared" si="7"/>
        <v>2</v>
      </c>
      <c r="Q46" s="58">
        <f t="shared" si="8"/>
        <v>55.38461538</v>
      </c>
      <c r="R46" s="57">
        <f t="shared" si="9"/>
        <v>2</v>
      </c>
      <c r="S46" s="58">
        <f t="shared" si="10"/>
        <v>0</v>
      </c>
      <c r="T46" s="57">
        <f t="shared" si="11"/>
        <v>0</v>
      </c>
      <c r="U46" s="174"/>
      <c r="V46" s="57" t="str">
        <f t="shared" si="12"/>
        <v>CPMK 01</v>
      </c>
      <c r="W46" s="57" t="str">
        <f t="shared" si="13"/>
        <v>CPMK 02</v>
      </c>
      <c r="X46" s="57" t="str">
        <f t="shared" si="14"/>
        <v>CPMK 03</v>
      </c>
      <c r="Y46" s="57" t="str">
        <f t="shared" si="15"/>
        <v>CPMK 04</v>
      </c>
      <c r="Z46" s="58">
        <f t="shared" si="16"/>
        <v>11</v>
      </c>
      <c r="AA46" s="58">
        <f t="shared" si="17"/>
        <v>11</v>
      </c>
      <c r="AB46" s="58">
        <f t="shared" si="18"/>
        <v>22</v>
      </c>
      <c r="AC46" s="92"/>
    </row>
    <row r="47" ht="14.25" customHeight="1">
      <c r="A47" s="57">
        <v>37.0</v>
      </c>
      <c r="B47" s="175">
        <v>2.200018436E9</v>
      </c>
      <c r="C47" s="176" t="s">
        <v>233</v>
      </c>
      <c r="D47" s="171">
        <v>100.0</v>
      </c>
      <c r="E47" s="171">
        <v>60.0</v>
      </c>
      <c r="F47" s="172">
        <v>80.0</v>
      </c>
      <c r="G47" s="172">
        <v>35.0</v>
      </c>
      <c r="H47" s="172">
        <v>70.0</v>
      </c>
      <c r="I47" s="58">
        <f t="shared" si="1"/>
        <v>67.5</v>
      </c>
      <c r="J47" s="57" t="str">
        <f t="shared" si="2"/>
        <v>B</v>
      </c>
      <c r="K47" s="57" t="str">
        <f t="shared" si="3"/>
        <v>Lulus</v>
      </c>
      <c r="L47" s="177"/>
      <c r="M47" s="58">
        <f t="shared" si="4"/>
        <v>88.57142857</v>
      </c>
      <c r="N47" s="57">
        <f t="shared" si="5"/>
        <v>4</v>
      </c>
      <c r="O47" s="58">
        <f t="shared" si="6"/>
        <v>57.5</v>
      </c>
      <c r="P47" s="57">
        <f t="shared" si="7"/>
        <v>2</v>
      </c>
      <c r="Q47" s="58">
        <f t="shared" si="8"/>
        <v>73.84615385</v>
      </c>
      <c r="R47" s="57">
        <f t="shared" si="9"/>
        <v>3</v>
      </c>
      <c r="S47" s="58">
        <f t="shared" si="10"/>
        <v>70</v>
      </c>
      <c r="T47" s="57">
        <f t="shared" si="11"/>
        <v>3</v>
      </c>
      <c r="U47" s="174"/>
      <c r="V47" s="57" t="str">
        <f t="shared" si="12"/>
        <v>-</v>
      </c>
      <c r="W47" s="57" t="str">
        <f t="shared" si="13"/>
        <v>CPMK 02</v>
      </c>
      <c r="X47" s="57" t="str">
        <f t="shared" si="14"/>
        <v>-</v>
      </c>
      <c r="Y47" s="57" t="str">
        <f t="shared" si="15"/>
        <v>-</v>
      </c>
      <c r="Z47" s="58">
        <f t="shared" si="16"/>
        <v>33.75</v>
      </c>
      <c r="AA47" s="58">
        <f t="shared" si="17"/>
        <v>33.75</v>
      </c>
      <c r="AB47" s="58">
        <f t="shared" si="18"/>
        <v>67.5</v>
      </c>
      <c r="AC47" s="92"/>
    </row>
    <row r="48" ht="14.25" customHeight="1">
      <c r="A48" s="172">
        <v>38.0</v>
      </c>
      <c r="B48" s="175">
        <v>2.200018437E9</v>
      </c>
      <c r="C48" s="176" t="s">
        <v>234</v>
      </c>
      <c r="D48" s="171">
        <v>30.0</v>
      </c>
      <c r="E48" s="171">
        <v>90.0</v>
      </c>
      <c r="F48" s="172">
        <v>80.0</v>
      </c>
      <c r="G48" s="172">
        <v>45.0</v>
      </c>
      <c r="H48" s="172">
        <v>80.0</v>
      </c>
      <c r="I48" s="58">
        <f t="shared" si="1"/>
        <v>67.5</v>
      </c>
      <c r="J48" s="57" t="str">
        <f t="shared" si="2"/>
        <v>B</v>
      </c>
      <c r="K48" s="57" t="str">
        <f t="shared" si="3"/>
        <v>Lulus</v>
      </c>
      <c r="L48" s="177"/>
      <c r="M48" s="58">
        <f t="shared" si="4"/>
        <v>58.57142857</v>
      </c>
      <c r="N48" s="57">
        <f t="shared" si="5"/>
        <v>2</v>
      </c>
      <c r="O48" s="58">
        <f t="shared" si="6"/>
        <v>62.5</v>
      </c>
      <c r="P48" s="57">
        <f t="shared" si="7"/>
        <v>2</v>
      </c>
      <c r="Q48" s="58">
        <f t="shared" si="8"/>
        <v>83.07692308</v>
      </c>
      <c r="R48" s="57">
        <f t="shared" si="9"/>
        <v>4</v>
      </c>
      <c r="S48" s="58">
        <f t="shared" si="10"/>
        <v>80</v>
      </c>
      <c r="T48" s="57">
        <f t="shared" si="11"/>
        <v>4</v>
      </c>
      <c r="U48" s="174"/>
      <c r="V48" s="57" t="str">
        <f t="shared" si="12"/>
        <v>CPMK 01</v>
      </c>
      <c r="W48" s="57" t="str">
        <f t="shared" si="13"/>
        <v>CPMK 02</v>
      </c>
      <c r="X48" s="57" t="str">
        <f t="shared" si="14"/>
        <v>-</v>
      </c>
      <c r="Y48" s="57" t="str">
        <f t="shared" si="15"/>
        <v>-</v>
      </c>
      <c r="Z48" s="58">
        <f t="shared" si="16"/>
        <v>33.75</v>
      </c>
      <c r="AA48" s="58">
        <f t="shared" si="17"/>
        <v>33.75</v>
      </c>
      <c r="AB48" s="58">
        <f t="shared" si="18"/>
        <v>67.5</v>
      </c>
      <c r="AC48" s="92"/>
    </row>
    <row r="49" ht="14.25" customHeight="1">
      <c r="A49" s="57">
        <v>39.0</v>
      </c>
      <c r="B49" s="175">
        <v>2.200018438E9</v>
      </c>
      <c r="C49" s="176" t="s">
        <v>235</v>
      </c>
      <c r="D49" s="171">
        <v>100.0</v>
      </c>
      <c r="E49" s="171">
        <v>80.0</v>
      </c>
      <c r="F49" s="172">
        <v>80.0</v>
      </c>
      <c r="G49" s="172">
        <v>30.0</v>
      </c>
      <c r="H49" s="172">
        <v>65.0</v>
      </c>
      <c r="I49" s="58">
        <f t="shared" si="1"/>
        <v>69.25</v>
      </c>
      <c r="J49" s="57" t="str">
        <f t="shared" si="2"/>
        <v>B+</v>
      </c>
      <c r="K49" s="57" t="str">
        <f t="shared" si="3"/>
        <v>Lulus</v>
      </c>
      <c r="L49" s="177"/>
      <c r="M49" s="58">
        <f t="shared" si="4"/>
        <v>88.57142857</v>
      </c>
      <c r="N49" s="57">
        <f t="shared" si="5"/>
        <v>4</v>
      </c>
      <c r="O49" s="58">
        <f t="shared" si="6"/>
        <v>55</v>
      </c>
      <c r="P49" s="57">
        <f t="shared" si="7"/>
        <v>2</v>
      </c>
      <c r="Q49" s="58">
        <f t="shared" si="8"/>
        <v>80</v>
      </c>
      <c r="R49" s="57">
        <f t="shared" si="9"/>
        <v>4</v>
      </c>
      <c r="S49" s="58">
        <f t="shared" si="10"/>
        <v>65</v>
      </c>
      <c r="T49" s="57">
        <f t="shared" si="11"/>
        <v>3</v>
      </c>
      <c r="U49" s="174"/>
      <c r="V49" s="57" t="str">
        <f t="shared" si="12"/>
        <v>-</v>
      </c>
      <c r="W49" s="57" t="str">
        <f t="shared" si="13"/>
        <v>CPMK 02</v>
      </c>
      <c r="X49" s="57" t="str">
        <f t="shared" si="14"/>
        <v>-</v>
      </c>
      <c r="Y49" s="57" t="str">
        <f t="shared" si="15"/>
        <v>-</v>
      </c>
      <c r="Z49" s="58">
        <f t="shared" si="16"/>
        <v>34.625</v>
      </c>
      <c r="AA49" s="58">
        <f t="shared" si="17"/>
        <v>34.625</v>
      </c>
      <c r="AB49" s="58">
        <f t="shared" si="18"/>
        <v>69.25</v>
      </c>
      <c r="AC49" s="92"/>
    </row>
    <row r="50" ht="14.25" customHeight="1">
      <c r="A50" s="57">
        <v>40.0</v>
      </c>
      <c r="B50" s="175">
        <v>2.200018439E9</v>
      </c>
      <c r="C50" s="176" t="s">
        <v>236</v>
      </c>
      <c r="D50" s="171">
        <v>85.0</v>
      </c>
      <c r="E50" s="171">
        <v>80.0</v>
      </c>
      <c r="F50" s="172">
        <v>80.0</v>
      </c>
      <c r="G50" s="172">
        <v>40.0</v>
      </c>
      <c r="H50" s="172">
        <v>65.0</v>
      </c>
      <c r="I50" s="58">
        <f t="shared" si="1"/>
        <v>69</v>
      </c>
      <c r="J50" s="57" t="str">
        <f t="shared" si="2"/>
        <v>B+</v>
      </c>
      <c r="K50" s="57" t="str">
        <f t="shared" si="3"/>
        <v>Lulus</v>
      </c>
      <c r="L50" s="177"/>
      <c r="M50" s="58">
        <f t="shared" si="4"/>
        <v>82.14285714</v>
      </c>
      <c r="N50" s="57">
        <f t="shared" si="5"/>
        <v>4</v>
      </c>
      <c r="O50" s="58">
        <f t="shared" si="6"/>
        <v>60</v>
      </c>
      <c r="P50" s="57">
        <f t="shared" si="7"/>
        <v>2</v>
      </c>
      <c r="Q50" s="58">
        <f t="shared" si="8"/>
        <v>80</v>
      </c>
      <c r="R50" s="57">
        <f t="shared" si="9"/>
        <v>4</v>
      </c>
      <c r="S50" s="58">
        <f t="shared" si="10"/>
        <v>65</v>
      </c>
      <c r="T50" s="57">
        <f t="shared" si="11"/>
        <v>3</v>
      </c>
      <c r="U50" s="174"/>
      <c r="V50" s="57" t="str">
        <f t="shared" si="12"/>
        <v>-</v>
      </c>
      <c r="W50" s="57" t="str">
        <f t="shared" si="13"/>
        <v>CPMK 02</v>
      </c>
      <c r="X50" s="57" t="str">
        <f t="shared" si="14"/>
        <v>-</v>
      </c>
      <c r="Y50" s="57" t="str">
        <f t="shared" si="15"/>
        <v>-</v>
      </c>
      <c r="Z50" s="58">
        <f t="shared" si="16"/>
        <v>34.5</v>
      </c>
      <c r="AA50" s="58">
        <f t="shared" si="17"/>
        <v>34.5</v>
      </c>
      <c r="AB50" s="58">
        <f t="shared" si="18"/>
        <v>69</v>
      </c>
      <c r="AC50" s="92"/>
    </row>
    <row r="51" ht="14.25" customHeight="1">
      <c r="A51" s="57">
        <v>41.0</v>
      </c>
      <c r="B51" s="175">
        <v>2.20001844E9</v>
      </c>
      <c r="C51" s="176" t="s">
        <v>237</v>
      </c>
      <c r="D51" s="172">
        <v>0.0</v>
      </c>
      <c r="E51" s="171">
        <v>90.0</v>
      </c>
      <c r="F51" s="172">
        <v>80.0</v>
      </c>
      <c r="G51" s="172">
        <v>65.0</v>
      </c>
      <c r="H51" s="172">
        <v>70.0</v>
      </c>
      <c r="I51" s="58">
        <f t="shared" si="1"/>
        <v>64.5</v>
      </c>
      <c r="J51" s="57" t="str">
        <f t="shared" si="2"/>
        <v>B-</v>
      </c>
      <c r="K51" s="57" t="str">
        <f t="shared" si="3"/>
        <v>Lulus</v>
      </c>
      <c r="L51" s="177"/>
      <c r="M51" s="58">
        <f t="shared" si="4"/>
        <v>45.71428571</v>
      </c>
      <c r="N51" s="57">
        <f t="shared" si="5"/>
        <v>1</v>
      </c>
      <c r="O51" s="58">
        <f t="shared" si="6"/>
        <v>72.5</v>
      </c>
      <c r="P51" s="57">
        <f t="shared" si="7"/>
        <v>3</v>
      </c>
      <c r="Q51" s="58">
        <f t="shared" si="8"/>
        <v>83.07692308</v>
      </c>
      <c r="R51" s="57">
        <f t="shared" si="9"/>
        <v>4</v>
      </c>
      <c r="S51" s="58">
        <f t="shared" si="10"/>
        <v>70</v>
      </c>
      <c r="T51" s="57">
        <f t="shared" si="11"/>
        <v>3</v>
      </c>
      <c r="U51" s="174"/>
      <c r="V51" s="57" t="str">
        <f t="shared" si="12"/>
        <v>CPMK 01</v>
      </c>
      <c r="W51" s="57" t="str">
        <f t="shared" si="13"/>
        <v>-</v>
      </c>
      <c r="X51" s="57" t="str">
        <f t="shared" si="14"/>
        <v>-</v>
      </c>
      <c r="Y51" s="57" t="str">
        <f t="shared" si="15"/>
        <v>-</v>
      </c>
      <c r="Z51" s="58">
        <f t="shared" si="16"/>
        <v>32.25</v>
      </c>
      <c r="AA51" s="58">
        <f t="shared" si="17"/>
        <v>32.25</v>
      </c>
      <c r="AB51" s="58">
        <f t="shared" si="18"/>
        <v>64.5</v>
      </c>
      <c r="AC51" s="92"/>
    </row>
    <row r="52" ht="14.25" customHeight="1">
      <c r="A52" s="92"/>
      <c r="B52" s="92"/>
      <c r="C52" s="92"/>
      <c r="D52" s="92"/>
      <c r="E52" s="92"/>
      <c r="F52" s="92"/>
      <c r="G52" s="92"/>
      <c r="H52" s="92"/>
      <c r="I52" s="179">
        <f>AVERAGE(I11:I51)</f>
        <v>69.06707317</v>
      </c>
      <c r="J52" s="92"/>
      <c r="K52" s="92"/>
      <c r="L52" s="92"/>
      <c r="M52" s="92"/>
      <c r="N52" s="92"/>
      <c r="O52" s="92"/>
      <c r="P52" s="92"/>
      <c r="Q52" s="92"/>
      <c r="R52" s="92"/>
      <c r="S52" s="92"/>
      <c r="T52" s="92"/>
      <c r="U52" s="92"/>
      <c r="V52" s="180">
        <f t="shared" ref="V52:Y52" si="19">COUNTIF(V11:V51,"CPMK*")/COUNTIF(V11:V51,"*")</f>
        <v>0.2682926829</v>
      </c>
      <c r="W52" s="180">
        <f t="shared" si="19"/>
        <v>0.512195122</v>
      </c>
      <c r="X52" s="180">
        <f t="shared" si="19"/>
        <v>0.1707317073</v>
      </c>
      <c r="Y52" s="180">
        <f t="shared" si="19"/>
        <v>0.1463414634</v>
      </c>
      <c r="Z52" s="181" t="s">
        <v>238</v>
      </c>
      <c r="AA52" s="26"/>
      <c r="AB52" s="11"/>
      <c r="AC52" s="92"/>
    </row>
    <row r="53" ht="14.25" customHeight="1">
      <c r="A53" s="182" t="s">
        <v>239</v>
      </c>
      <c r="B53" s="92"/>
      <c r="C53" s="92"/>
      <c r="D53" s="92"/>
      <c r="E53" s="183" t="s">
        <v>240</v>
      </c>
      <c r="I53" s="92"/>
      <c r="J53" s="92"/>
      <c r="K53" s="92"/>
      <c r="L53" s="92"/>
      <c r="M53" s="92"/>
      <c r="N53" s="92"/>
      <c r="O53" s="92"/>
      <c r="P53" s="92"/>
      <c r="Q53" s="92"/>
      <c r="R53" s="92"/>
      <c r="S53" s="92"/>
      <c r="T53" s="92"/>
      <c r="U53" s="92"/>
      <c r="V53" s="180">
        <f t="shared" ref="V53:Y53" si="20">100%-V52</f>
        <v>0.7317073171</v>
      </c>
      <c r="W53" s="180">
        <f t="shared" si="20"/>
        <v>0.487804878</v>
      </c>
      <c r="X53" s="180">
        <f t="shared" si="20"/>
        <v>0.8292682927</v>
      </c>
      <c r="Y53" s="180">
        <f t="shared" si="20"/>
        <v>0.8536585366</v>
      </c>
      <c r="Z53" s="181" t="s">
        <v>241</v>
      </c>
      <c r="AA53" s="26"/>
      <c r="AB53" s="11"/>
      <c r="AC53" s="92"/>
    </row>
    <row r="54">
      <c r="A54" s="182" t="s">
        <v>242</v>
      </c>
      <c r="B54" s="92"/>
      <c r="C54" s="92"/>
      <c r="D54" s="92"/>
      <c r="E54" s="4" t="s">
        <v>243</v>
      </c>
      <c r="I54" s="92"/>
      <c r="J54" s="92"/>
      <c r="K54" s="92"/>
      <c r="L54" s="92"/>
      <c r="M54" s="92"/>
      <c r="N54" s="92"/>
      <c r="O54" s="92"/>
      <c r="P54" s="92"/>
      <c r="Q54" s="92"/>
      <c r="R54" s="92"/>
      <c r="S54" s="92"/>
      <c r="T54" s="92"/>
      <c r="U54" s="92"/>
      <c r="V54" s="184" t="s">
        <v>244</v>
      </c>
      <c r="W54" s="185" t="s">
        <v>245</v>
      </c>
      <c r="X54" s="26"/>
      <c r="Y54" s="26"/>
      <c r="Z54" s="186"/>
      <c r="AA54" s="186"/>
      <c r="AB54" s="179">
        <f>SUM(AB11:AB51)/COUNT(AB11:AB51)</f>
        <v>69.06707317</v>
      </c>
      <c r="AC54" s="92"/>
    </row>
    <row r="55" ht="41.25" customHeight="1">
      <c r="A55" s="89" t="s">
        <v>246</v>
      </c>
      <c r="B55" s="187" t="s">
        <v>247</v>
      </c>
      <c r="C55" s="188" t="s">
        <v>248</v>
      </c>
      <c r="D55" s="92"/>
      <c r="E55" s="188" t="s">
        <v>247</v>
      </c>
      <c r="F55" s="189" t="s">
        <v>248</v>
      </c>
      <c r="G55" s="188" t="s">
        <v>249</v>
      </c>
      <c r="I55" s="190" t="s">
        <v>250</v>
      </c>
      <c r="M55" s="92"/>
      <c r="N55" s="92"/>
      <c r="O55" s="92"/>
      <c r="P55" s="92"/>
      <c r="Q55" s="92"/>
      <c r="R55" s="92"/>
      <c r="S55" s="92"/>
      <c r="T55" s="92"/>
      <c r="U55" s="92"/>
      <c r="V55" s="92"/>
      <c r="W55" s="92"/>
      <c r="X55" s="92"/>
      <c r="Y55" s="92"/>
      <c r="Z55" s="92"/>
      <c r="AA55" s="92"/>
      <c r="AB55" s="92"/>
      <c r="AC55" s="92"/>
    </row>
    <row r="56" ht="14.25" customHeight="1">
      <c r="A56" s="107" t="s">
        <v>251</v>
      </c>
      <c r="B56" s="191">
        <v>0.0</v>
      </c>
      <c r="C56" s="192" t="s">
        <v>252</v>
      </c>
      <c r="D56" s="92"/>
      <c r="E56" s="193">
        <v>0.0</v>
      </c>
      <c r="F56" s="194">
        <v>0.0</v>
      </c>
      <c r="G56" s="195" t="s">
        <v>253</v>
      </c>
      <c r="I56" s="92"/>
      <c r="J56" s="92"/>
      <c r="K56" s="92"/>
      <c r="L56" s="92"/>
      <c r="M56" s="92"/>
      <c r="N56" s="92"/>
      <c r="O56" s="92"/>
      <c r="P56" s="92"/>
      <c r="Q56" s="92"/>
      <c r="R56" s="92"/>
      <c r="S56" s="92"/>
      <c r="T56" s="92"/>
      <c r="U56" s="92"/>
      <c r="V56" s="92"/>
      <c r="W56" s="92"/>
      <c r="X56" s="92"/>
      <c r="Y56" s="92"/>
      <c r="Z56" s="92"/>
      <c r="AA56" s="92"/>
      <c r="AB56" s="92"/>
      <c r="AC56" s="92"/>
    </row>
    <row r="57" ht="14.25" customHeight="1">
      <c r="A57" s="114"/>
      <c r="B57" s="196">
        <v>40.0</v>
      </c>
      <c r="C57" s="197" t="s">
        <v>254</v>
      </c>
      <c r="D57" s="198"/>
      <c r="E57" s="115">
        <v>40.0</v>
      </c>
      <c r="F57" s="199">
        <v>1.0</v>
      </c>
      <c r="G57" s="107" t="s">
        <v>255</v>
      </c>
      <c r="I57" s="92"/>
      <c r="J57" s="92"/>
      <c r="K57" s="92"/>
      <c r="L57" s="92"/>
      <c r="M57" s="92"/>
      <c r="N57" s="92"/>
      <c r="O57" s="92"/>
      <c r="P57" s="92"/>
      <c r="Q57" s="92"/>
      <c r="R57" s="92"/>
      <c r="S57" s="92"/>
      <c r="T57" s="92"/>
      <c r="U57" s="92"/>
      <c r="V57" s="92"/>
      <c r="W57" s="92"/>
      <c r="X57" s="92"/>
      <c r="Y57" s="92"/>
      <c r="Z57" s="92"/>
      <c r="AA57" s="92"/>
      <c r="AB57" s="92"/>
      <c r="AC57" s="92"/>
    </row>
    <row r="58" ht="14.25" customHeight="1">
      <c r="A58" s="114"/>
      <c r="B58" s="196">
        <v>43.75</v>
      </c>
      <c r="C58" s="197" t="s">
        <v>256</v>
      </c>
      <c r="D58" s="34"/>
      <c r="E58" s="116"/>
      <c r="F58" s="16"/>
      <c r="G58" s="116"/>
      <c r="I58" s="92"/>
      <c r="J58" s="92"/>
      <c r="K58" s="92"/>
      <c r="L58" s="92"/>
      <c r="M58" s="92"/>
      <c r="N58" s="92"/>
      <c r="O58" s="92"/>
      <c r="P58" s="92"/>
      <c r="Q58" s="92"/>
      <c r="R58" s="92"/>
      <c r="S58" s="92"/>
      <c r="T58" s="92"/>
      <c r="U58" s="92"/>
      <c r="V58" s="92"/>
      <c r="W58" s="92"/>
      <c r="X58" s="92"/>
      <c r="Y58" s="92"/>
      <c r="Z58" s="92"/>
      <c r="AA58" s="92"/>
      <c r="AB58" s="92"/>
      <c r="AC58" s="92"/>
    </row>
    <row r="59" ht="14.25" customHeight="1">
      <c r="A59" s="116"/>
      <c r="B59" s="196">
        <v>51.25</v>
      </c>
      <c r="C59" s="197" t="s">
        <v>257</v>
      </c>
      <c r="D59" s="198"/>
      <c r="E59" s="115">
        <v>51.25</v>
      </c>
      <c r="F59" s="199">
        <v>2.0</v>
      </c>
      <c r="G59" s="107" t="s">
        <v>258</v>
      </c>
      <c r="I59" s="92"/>
      <c r="J59" s="92"/>
      <c r="K59" s="92"/>
      <c r="L59" s="92"/>
      <c r="M59" s="92"/>
      <c r="N59" s="92"/>
      <c r="O59" s="92"/>
      <c r="P59" s="92"/>
      <c r="Q59" s="92"/>
      <c r="R59" s="92"/>
      <c r="S59" s="92"/>
      <c r="T59" s="92"/>
      <c r="U59" s="92"/>
      <c r="V59" s="92"/>
      <c r="W59" s="92"/>
      <c r="X59" s="92"/>
      <c r="Y59" s="92"/>
      <c r="Z59" s="92"/>
      <c r="AA59" s="92"/>
      <c r="AB59" s="92"/>
      <c r="AC59" s="92"/>
    </row>
    <row r="60" ht="14.25" customHeight="1">
      <c r="A60" s="107" t="s">
        <v>259</v>
      </c>
      <c r="B60" s="200">
        <v>55.0</v>
      </c>
      <c r="C60" s="201" t="s">
        <v>260</v>
      </c>
      <c r="D60" s="34"/>
      <c r="E60" s="114"/>
      <c r="F60" s="34"/>
      <c r="G60" s="114"/>
      <c r="I60" s="92"/>
      <c r="J60" s="92"/>
      <c r="K60" s="92"/>
      <c r="L60" s="92"/>
      <c r="M60" s="92"/>
      <c r="N60" s="92"/>
      <c r="O60" s="92"/>
      <c r="P60" s="92"/>
      <c r="Q60" s="92"/>
      <c r="R60" s="92"/>
      <c r="S60" s="92"/>
      <c r="T60" s="92"/>
      <c r="U60" s="92"/>
      <c r="V60" s="92"/>
      <c r="W60" s="92"/>
      <c r="X60" s="92"/>
      <c r="Y60" s="92"/>
      <c r="Z60" s="92"/>
      <c r="AA60" s="92"/>
      <c r="AB60" s="92"/>
      <c r="AC60" s="92"/>
    </row>
    <row r="61" ht="14.25" customHeight="1">
      <c r="A61" s="114"/>
      <c r="B61" s="200">
        <v>57.5</v>
      </c>
      <c r="C61" s="201" t="s">
        <v>261</v>
      </c>
      <c r="D61" s="34"/>
      <c r="E61" s="116"/>
      <c r="F61" s="16"/>
      <c r="G61" s="116"/>
      <c r="I61" s="92"/>
      <c r="J61" s="92"/>
      <c r="K61" s="92"/>
      <c r="L61" s="92"/>
      <c r="M61" s="92"/>
      <c r="N61" s="92"/>
      <c r="O61" s="92"/>
      <c r="P61" s="92"/>
      <c r="Q61" s="92"/>
      <c r="R61" s="92"/>
      <c r="S61" s="92"/>
      <c r="T61" s="92"/>
      <c r="U61" s="92"/>
      <c r="V61" s="92"/>
      <c r="W61" s="92"/>
      <c r="X61" s="92"/>
      <c r="Y61" s="92"/>
      <c r="Z61" s="92"/>
      <c r="AA61" s="92"/>
      <c r="AB61" s="92"/>
      <c r="AC61" s="92"/>
    </row>
    <row r="62" ht="14.25" customHeight="1">
      <c r="A62" s="114"/>
      <c r="B62" s="200">
        <v>62.5</v>
      </c>
      <c r="C62" s="201" t="s">
        <v>262</v>
      </c>
      <c r="D62" s="198"/>
      <c r="E62" s="115">
        <v>65.0</v>
      </c>
      <c r="F62" s="199">
        <v>3.0</v>
      </c>
      <c r="G62" s="107" t="s">
        <v>263</v>
      </c>
      <c r="I62" s="92"/>
      <c r="J62" s="92"/>
      <c r="K62" s="92"/>
      <c r="L62" s="92"/>
      <c r="M62" s="92"/>
      <c r="N62" s="92"/>
      <c r="O62" s="92"/>
      <c r="P62" s="92"/>
      <c r="Q62" s="92"/>
      <c r="R62" s="92"/>
      <c r="S62" s="92"/>
      <c r="T62" s="92"/>
      <c r="U62" s="92"/>
      <c r="V62" s="92"/>
      <c r="W62" s="92"/>
      <c r="X62" s="92"/>
      <c r="Y62" s="92"/>
      <c r="Z62" s="92"/>
      <c r="AA62" s="92"/>
      <c r="AB62" s="92"/>
      <c r="AC62" s="92"/>
    </row>
    <row r="63" ht="14.25" customHeight="1">
      <c r="A63" s="114"/>
      <c r="B63" s="200">
        <v>65.0</v>
      </c>
      <c r="C63" s="201" t="s">
        <v>264</v>
      </c>
      <c r="D63" s="34"/>
      <c r="E63" s="114"/>
      <c r="F63" s="34"/>
      <c r="G63" s="114"/>
      <c r="I63" s="92"/>
      <c r="J63" s="92"/>
      <c r="K63" s="92"/>
      <c r="L63" s="92"/>
      <c r="M63" s="92"/>
      <c r="N63" s="92"/>
      <c r="O63" s="92"/>
      <c r="P63" s="92"/>
      <c r="Q63" s="92"/>
      <c r="R63" s="92"/>
      <c r="S63" s="92"/>
      <c r="T63" s="92"/>
      <c r="U63" s="92"/>
      <c r="V63" s="92"/>
      <c r="W63" s="92"/>
      <c r="X63" s="92"/>
      <c r="Y63" s="92"/>
      <c r="Z63" s="92"/>
      <c r="AA63" s="92"/>
      <c r="AB63" s="92"/>
      <c r="AC63" s="92"/>
    </row>
    <row r="64" ht="14.25" customHeight="1">
      <c r="A64" s="114"/>
      <c r="B64" s="200">
        <v>68.75</v>
      </c>
      <c r="C64" s="201" t="s">
        <v>265</v>
      </c>
      <c r="D64" s="34"/>
      <c r="E64" s="116"/>
      <c r="F64" s="16"/>
      <c r="G64" s="116"/>
      <c r="I64" s="92"/>
      <c r="J64" s="92"/>
      <c r="K64" s="92"/>
      <c r="L64" s="92"/>
      <c r="M64" s="92"/>
      <c r="N64" s="92"/>
      <c r="O64" s="92"/>
      <c r="P64" s="92"/>
      <c r="Q64" s="92"/>
      <c r="R64" s="92"/>
      <c r="S64" s="92"/>
      <c r="T64" s="92"/>
      <c r="U64" s="92"/>
      <c r="V64" s="92"/>
      <c r="W64" s="92"/>
      <c r="X64" s="92"/>
      <c r="Y64" s="92"/>
      <c r="Z64" s="92"/>
      <c r="AA64" s="92"/>
      <c r="AB64" s="92"/>
      <c r="AC64" s="92"/>
    </row>
    <row r="65" ht="14.25" customHeight="1">
      <c r="A65" s="114"/>
      <c r="B65" s="200">
        <v>76.25</v>
      </c>
      <c r="C65" s="201" t="s">
        <v>266</v>
      </c>
      <c r="D65" s="198"/>
      <c r="E65" s="115">
        <v>76.25</v>
      </c>
      <c r="F65" s="199">
        <v>4.0</v>
      </c>
      <c r="G65" s="107" t="s">
        <v>267</v>
      </c>
      <c r="I65" s="92"/>
      <c r="J65" s="92"/>
      <c r="K65" s="92"/>
      <c r="L65" s="92"/>
      <c r="M65" s="92"/>
      <c r="N65" s="92"/>
      <c r="O65" s="92"/>
      <c r="P65" s="92"/>
      <c r="Q65" s="92"/>
      <c r="R65" s="92"/>
      <c r="S65" s="92"/>
      <c r="T65" s="92"/>
      <c r="U65" s="92"/>
      <c r="V65" s="92"/>
      <c r="W65" s="92"/>
      <c r="X65" s="92"/>
      <c r="Y65" s="92"/>
      <c r="Z65" s="92"/>
      <c r="AA65" s="92"/>
      <c r="AB65" s="92"/>
      <c r="AC65" s="92"/>
    </row>
    <row r="66" ht="14.25" customHeight="1">
      <c r="A66" s="116"/>
      <c r="B66" s="200">
        <v>80.0</v>
      </c>
      <c r="C66" s="201" t="s">
        <v>268</v>
      </c>
      <c r="D66" s="34"/>
      <c r="E66" s="116"/>
      <c r="F66" s="16"/>
      <c r="G66" s="116"/>
      <c r="I66" s="92"/>
      <c r="J66" s="92"/>
      <c r="K66" s="92"/>
      <c r="L66" s="92"/>
      <c r="M66" s="92"/>
      <c r="N66" s="92"/>
      <c r="O66" s="92"/>
      <c r="P66" s="92"/>
      <c r="Q66" s="92"/>
      <c r="R66" s="92"/>
      <c r="S66" s="92"/>
      <c r="T66" s="92"/>
      <c r="U66" s="92"/>
      <c r="V66" s="92"/>
      <c r="W66" s="92"/>
      <c r="X66" s="92"/>
      <c r="Y66" s="92"/>
      <c r="Z66" s="92"/>
      <c r="AA66" s="92"/>
      <c r="AB66" s="92"/>
      <c r="AC66" s="92"/>
    </row>
    <row r="67" ht="14.2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row>
    <row r="68" ht="14.2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row>
    <row r="69" ht="14.2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row>
    <row r="70" ht="14.2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row>
    <row r="71" ht="14.2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row>
    <row r="72" ht="14.2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row>
    <row r="73" ht="14.2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ht="14.2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row>
    <row r="75" ht="14.2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row>
    <row r="76" ht="14.2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row>
    <row r="77" ht="14.2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row>
    <row r="78" ht="14.2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row>
    <row r="79" ht="14.2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ht="14.2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row>
    <row r="81" ht="14.2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row>
    <row r="82" ht="14.2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row>
    <row r="83" ht="14.2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row>
    <row r="84" ht="14.2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ht="14.2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ht="14.2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row>
    <row r="87" ht="14.2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row>
    <row r="88" ht="14.2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row>
    <row r="89" ht="14.2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row>
    <row r="90" ht="14.2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row>
    <row r="91" ht="14.2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row>
    <row r="92" ht="14.2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row>
    <row r="93" ht="14.2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row>
    <row r="94" ht="14.2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row>
    <row r="95" ht="14.2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row>
    <row r="96" ht="14.2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row>
    <row r="97" ht="14.2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row>
    <row r="98" ht="14.2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ht="14.2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row>
    <row r="100" ht="14.2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ht="14.2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ht="14.2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ht="14.2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ht="14.2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ht="14.2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ht="14.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ht="14.2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ht="14.2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ht="14.2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ht="14.2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ht="14.2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ht="14.2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ht="14.2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row>
    <row r="114" ht="14.2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row>
    <row r="115" ht="14.2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row>
    <row r="116" ht="14.2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row>
    <row r="117" ht="14.2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row>
    <row r="118" ht="14.2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row>
    <row r="119" ht="14.2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ht="14.2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ht="14.2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ht="14.2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ht="14.2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ht="14.2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row>
    <row r="125" ht="14.2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row>
    <row r="126" ht="14.2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row>
    <row r="127" ht="14.2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row>
    <row r="128" ht="14.2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row>
    <row r="129" ht="14.2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row>
    <row r="130" ht="14.2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row>
    <row r="131" ht="14.2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row>
    <row r="132" ht="14.2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row>
    <row r="133" ht="14.2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row>
    <row r="134" ht="14.2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ht="14.2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row>
    <row r="136" ht="14.2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row>
    <row r="137" ht="14.2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row>
    <row r="138" ht="14.2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row>
    <row r="139" ht="14.2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row>
    <row r="140" ht="14.2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row>
    <row r="141" ht="14.2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row>
    <row r="142" ht="14.2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3" ht="14.2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row>
    <row r="144" ht="14.2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row>
    <row r="145" ht="14.2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row>
    <row r="146" ht="14.2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row>
    <row r="147" ht="14.2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row>
    <row r="148" ht="14.2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row>
    <row r="149" ht="14.2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row>
    <row r="150" ht="14.2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row>
    <row r="151" ht="14.2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row>
    <row r="152" ht="14.2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row>
    <row r="153" ht="14.2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row>
    <row r="154" ht="14.2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row>
    <row r="155" ht="14.2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row>
    <row r="156" ht="14.2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row>
    <row r="157" ht="14.2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row>
    <row r="158" ht="14.2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row>
    <row r="159" ht="14.2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row>
    <row r="160" ht="14.2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row>
    <row r="161" ht="14.2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row>
    <row r="162" ht="14.2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row>
    <row r="163" ht="14.2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row>
    <row r="164" ht="14.2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row>
    <row r="165" ht="14.2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row>
    <row r="166" ht="14.2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row>
    <row r="167" ht="14.2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row>
    <row r="168" ht="14.2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row>
    <row r="169" ht="14.2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row>
    <row r="170" ht="14.2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row>
    <row r="171" ht="14.2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row>
    <row r="172" ht="14.2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row>
    <row r="173" ht="14.2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row>
    <row r="174" ht="14.2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row>
    <row r="175" ht="14.2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row>
    <row r="176" ht="14.2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row>
    <row r="177" ht="14.2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row>
    <row r="178" ht="14.2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row>
    <row r="179" ht="14.2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row>
    <row r="180" ht="14.2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row>
    <row r="181" ht="14.2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row>
    <row r="182" ht="14.2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row>
    <row r="183" ht="14.2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row>
    <row r="184" ht="14.2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ht="14.2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ht="14.2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row>
    <row r="187" ht="14.2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row>
    <row r="188" ht="14.2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row>
    <row r="189" ht="14.2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row>
    <row r="190" ht="14.2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row>
    <row r="191" ht="14.2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row>
    <row r="192" ht="14.2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row>
    <row r="193" ht="14.2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row>
    <row r="194" ht="14.2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row>
    <row r="195" ht="14.2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row>
    <row r="196" ht="14.2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row>
    <row r="197" ht="14.2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row>
    <row r="198" ht="14.2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row>
    <row r="199" ht="14.2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row>
    <row r="200" ht="14.2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row>
    <row r="201" ht="14.2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row>
    <row r="202" ht="14.2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row>
    <row r="203" ht="14.2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row>
    <row r="204" ht="14.2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row>
    <row r="205" ht="14.2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row>
    <row r="206" ht="14.2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row>
    <row r="207" ht="14.2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row>
    <row r="208" ht="14.2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row>
    <row r="209" ht="14.2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row>
    <row r="210" ht="14.2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row>
    <row r="211" ht="14.2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row>
    <row r="212" ht="14.2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row>
    <row r="213" ht="14.2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row>
    <row r="214" ht="14.2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row>
    <row r="215" ht="14.2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row>
    <row r="216" ht="14.2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row>
    <row r="217" ht="14.2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row>
    <row r="218" ht="14.2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row>
    <row r="219" ht="14.2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row>
    <row r="220" ht="14.2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row>
    <row r="221" ht="14.2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row>
    <row r="222" ht="14.2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row>
    <row r="223" ht="14.2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row>
    <row r="224" ht="14.2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row>
    <row r="225" ht="14.2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row>
    <row r="226" ht="14.2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row>
    <row r="227" ht="14.2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row>
    <row r="228" ht="14.2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row>
    <row r="229" ht="14.2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row>
    <row r="230" ht="14.2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row>
    <row r="231" ht="14.2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row>
    <row r="232" ht="14.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row>
    <row r="233" ht="14.2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row>
    <row r="234" ht="14.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row>
    <row r="235" ht="14.2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row>
    <row r="236" ht="14.2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row>
    <row r="237" ht="14.2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row>
    <row r="238" ht="14.2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row>
    <row r="239" ht="14.2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row>
    <row r="240" ht="14.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row>
    <row r="241" ht="14.2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row>
    <row r="242" ht="14.2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row>
    <row r="243" ht="14.2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row>
    <row r="244" ht="14.2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row>
    <row r="245" ht="14.2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row>
    <row r="246" ht="14.2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row>
    <row r="247" ht="14.2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row>
    <row r="248" ht="14.2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row>
    <row r="249" ht="14.2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row>
    <row r="250" ht="14.2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row>
    <row r="251" ht="14.2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row>
    <row r="252" ht="14.2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row>
    <row r="253" ht="14.2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row>
    <row r="254" ht="14.2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row>
    <row r="255" ht="14.2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row>
    <row r="256" ht="14.2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row>
    <row r="257" ht="14.2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row>
    <row r="258" ht="14.2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row>
    <row r="259" ht="14.2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row>
    <row r="260" ht="14.2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row>
    <row r="261" ht="14.2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row>
    <row r="262" ht="14.2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row>
    <row r="263" ht="14.2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row>
    <row r="264" ht="14.2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row>
    <row r="265" ht="14.2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row>
    <row r="266" ht="14.2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row>
    <row r="267" ht="14.2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row>
    <row r="268" ht="14.2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row>
    <row r="269" ht="14.2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row>
    <row r="270" ht="14.2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row>
    <row r="271" ht="14.2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row>
    <row r="272" ht="14.2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row>
    <row r="273" ht="14.2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row>
    <row r="274" ht="14.2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row>
    <row r="275" ht="14.2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row>
    <row r="276" ht="14.2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row>
    <row r="277" ht="14.2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row>
    <row r="278" ht="14.2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row>
    <row r="279" ht="14.2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row>
    <row r="280" ht="14.2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row>
    <row r="281" ht="14.2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row>
    <row r="282" ht="14.2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row>
    <row r="283" ht="14.2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row>
    <row r="284" ht="14.2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row>
    <row r="285" ht="14.2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row>
    <row r="286" ht="14.2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row>
    <row r="287" ht="14.2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row>
    <row r="288" ht="14.2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row>
    <row r="289" ht="14.2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row>
    <row r="290" ht="14.2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row>
    <row r="291" ht="14.2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row>
    <row r="292" ht="14.2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row>
    <row r="293" ht="14.2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row>
    <row r="294" ht="14.2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row>
    <row r="295" ht="14.2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row>
    <row r="296" ht="14.2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row>
    <row r="297" ht="14.2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row>
    <row r="298" ht="14.2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row>
    <row r="299" ht="14.2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row>
    <row r="300" ht="14.2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row>
    <row r="301" ht="14.2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row>
    <row r="302" ht="14.2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row>
    <row r="303" ht="14.2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row>
    <row r="304" ht="14.2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row>
    <row r="305" ht="14.2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row>
    <row r="306" ht="14.2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row>
    <row r="307" ht="14.2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row>
    <row r="308" ht="14.2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row>
    <row r="309" ht="14.2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row>
    <row r="310" ht="14.2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row>
    <row r="311" ht="14.2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row>
    <row r="312" ht="14.2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row>
    <row r="313" ht="14.2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row>
    <row r="314" ht="14.2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row>
    <row r="315" ht="14.2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row>
    <row r="316" ht="14.2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row>
    <row r="317" ht="14.2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row>
    <row r="318" ht="14.2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row>
    <row r="319" ht="14.2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row>
    <row r="320" ht="14.2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row>
    <row r="321" ht="14.2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row>
    <row r="322" ht="14.2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row>
    <row r="323" ht="14.2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row>
    <row r="324" ht="14.2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row>
    <row r="325" ht="14.2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row>
    <row r="326" ht="14.2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row>
    <row r="327" ht="14.2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row>
    <row r="328" ht="14.2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row>
    <row r="329" ht="14.2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row>
    <row r="330" ht="14.2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row>
    <row r="331" ht="14.2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row>
    <row r="332" ht="14.2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row>
    <row r="333" ht="14.2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row>
    <row r="334" ht="14.2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row>
    <row r="335" ht="14.2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row>
    <row r="336" ht="14.2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row>
    <row r="337" ht="14.2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row>
    <row r="338" ht="14.2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row>
    <row r="339" ht="14.2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row>
    <row r="340" ht="14.2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row>
    <row r="341" ht="14.2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row>
    <row r="342" ht="14.2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row>
    <row r="343" ht="14.2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row>
    <row r="344" ht="14.2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row>
    <row r="345" ht="14.2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row>
    <row r="346" ht="14.2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row>
    <row r="347" ht="14.2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row>
    <row r="348" ht="14.2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row>
    <row r="349" ht="14.2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row>
    <row r="350" ht="14.2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row>
    <row r="351" ht="14.2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row>
    <row r="352" ht="14.2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row>
    <row r="353" ht="14.2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row>
    <row r="354" ht="14.2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row>
    <row r="355" ht="14.2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row>
    <row r="356" ht="14.2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row>
    <row r="357" ht="14.2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row>
    <row r="358" ht="14.2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row>
    <row r="359" ht="14.2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row>
    <row r="360" ht="14.2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row>
    <row r="361" ht="14.2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row>
    <row r="362" ht="14.2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row>
    <row r="363" ht="14.2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row>
    <row r="364" ht="14.2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row>
    <row r="365" ht="14.2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row>
    <row r="366" ht="14.2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row>
    <row r="367" ht="14.2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row>
    <row r="368" ht="14.2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row>
    <row r="369" ht="14.2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row>
    <row r="370" ht="14.2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row>
    <row r="371" ht="14.2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row>
    <row r="372" ht="14.2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row>
    <row r="373" ht="14.2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row>
    <row r="374" ht="14.2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row>
    <row r="375" ht="14.2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row>
    <row r="376" ht="14.2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row>
    <row r="377" ht="14.2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row>
    <row r="378" ht="14.2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row>
    <row r="379" ht="14.2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row>
    <row r="380" ht="14.2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row>
    <row r="381" ht="14.2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row>
    <row r="382" ht="14.2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row>
    <row r="383" ht="14.2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row>
    <row r="384" ht="14.2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row>
    <row r="385" ht="14.2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row>
    <row r="386" ht="14.2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row>
    <row r="387" ht="14.2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row>
    <row r="388" ht="14.2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row>
    <row r="389" ht="14.2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row>
    <row r="390" ht="14.2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row>
    <row r="391" ht="14.2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row>
    <row r="392" ht="14.2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row>
    <row r="393" ht="14.2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row>
    <row r="394" ht="14.2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row>
    <row r="395" ht="14.2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row>
    <row r="396" ht="14.2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row>
    <row r="397" ht="14.2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row>
    <row r="398" ht="14.2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row>
    <row r="399" ht="14.2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row>
    <row r="400" ht="14.2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row>
    <row r="401" ht="14.2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row>
    <row r="402" ht="14.2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row>
    <row r="403" ht="14.2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row>
    <row r="404" ht="14.2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row>
    <row r="405" ht="14.2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row>
    <row r="406" ht="14.2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row>
    <row r="407" ht="14.2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row>
    <row r="408" ht="14.2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row>
    <row r="409" ht="14.2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row>
    <row r="410" ht="14.2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row>
    <row r="411" ht="14.2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row>
    <row r="412" ht="14.2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row>
    <row r="413" ht="14.2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row>
    <row r="414" ht="14.2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row>
    <row r="415" ht="14.2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row>
    <row r="416" ht="14.2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row>
    <row r="417" ht="14.2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row>
    <row r="418" ht="14.2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row>
    <row r="419" ht="14.2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row>
    <row r="420" ht="14.2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row>
    <row r="421" ht="14.2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row>
    <row r="422" ht="14.2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row>
    <row r="423" ht="14.2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row>
    <row r="424" ht="14.2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row>
    <row r="425" ht="14.2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row>
    <row r="426" ht="14.2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row>
    <row r="427" ht="14.2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row>
    <row r="428" ht="14.2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row>
    <row r="429" ht="14.2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row>
    <row r="430" ht="14.2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row>
    <row r="431" ht="14.2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row>
    <row r="432" ht="14.2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row>
    <row r="433" ht="14.2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row>
    <row r="434" ht="14.2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row>
    <row r="435" ht="14.2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row>
    <row r="436" ht="14.2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row>
    <row r="437" ht="14.2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row>
    <row r="438" ht="14.2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row>
    <row r="439" ht="14.2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row>
    <row r="440" ht="14.2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row>
    <row r="441" ht="14.2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row>
    <row r="442" ht="14.2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row>
    <row r="443" ht="14.2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row>
    <row r="444" ht="14.2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row>
    <row r="445" ht="14.2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row>
    <row r="446" ht="14.2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row>
    <row r="447" ht="14.2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row>
    <row r="448" ht="14.2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row>
    <row r="449" ht="14.2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row>
    <row r="450" ht="14.2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row>
    <row r="451" ht="14.2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row>
    <row r="452" ht="14.2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row>
    <row r="453" ht="14.2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row>
    <row r="454" ht="14.2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row>
    <row r="455" ht="14.2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row>
    <row r="456" ht="14.2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row>
    <row r="457" ht="14.2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row>
    <row r="458" ht="14.2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row>
    <row r="459" ht="14.2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row>
    <row r="460" ht="14.2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row>
    <row r="461" ht="14.2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row>
    <row r="462" ht="14.2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row>
    <row r="463" ht="14.2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row>
    <row r="464" ht="14.2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row>
    <row r="465" ht="14.2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row>
    <row r="466" ht="14.2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row>
    <row r="467" ht="14.2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row>
    <row r="468" ht="14.2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row>
    <row r="469" ht="14.2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row>
    <row r="470" ht="14.2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row>
    <row r="471" ht="14.2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row>
    <row r="472" ht="14.2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row>
    <row r="473" ht="14.2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row>
    <row r="474" ht="14.2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row>
    <row r="475" ht="14.2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row>
    <row r="476" ht="14.2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row>
    <row r="477" ht="14.2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row>
    <row r="478" ht="14.2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row>
    <row r="479" ht="14.2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row>
    <row r="480" ht="14.2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row>
    <row r="481" ht="14.2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row>
    <row r="482" ht="14.2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row>
    <row r="483" ht="14.2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row>
    <row r="484" ht="14.2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row>
    <row r="485" ht="14.2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row>
    <row r="486" ht="14.2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row>
    <row r="487" ht="14.2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row>
    <row r="488" ht="14.2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row>
    <row r="489" ht="14.2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row>
    <row r="490" ht="14.2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row>
    <row r="491" ht="14.2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row>
    <row r="492" ht="14.2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row>
    <row r="493" ht="14.2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row>
    <row r="494" ht="14.2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row>
    <row r="495" ht="14.2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row>
    <row r="496" ht="14.2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row>
    <row r="497" ht="14.2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row>
    <row r="498" ht="14.2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row>
    <row r="499" ht="14.2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row>
    <row r="500" ht="14.2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row>
    <row r="501" ht="14.2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row>
    <row r="502" ht="14.2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row>
    <row r="503" ht="14.2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row>
    <row r="504" ht="14.2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row>
    <row r="505" ht="14.2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row>
    <row r="506" ht="14.2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row>
    <row r="507" ht="14.2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row>
    <row r="508" ht="14.2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row>
    <row r="509" ht="14.2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row>
    <row r="510" ht="14.2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row>
    <row r="511" ht="14.2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row>
    <row r="512" ht="14.2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row>
    <row r="513" ht="14.2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row>
    <row r="514" ht="14.2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row>
    <row r="515" ht="14.2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row>
    <row r="516" ht="14.2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row>
    <row r="517" ht="14.2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row>
    <row r="518" ht="14.2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row>
    <row r="519" ht="14.2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row>
    <row r="520" ht="14.2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row>
    <row r="521" ht="14.2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row>
    <row r="522" ht="14.2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row>
    <row r="523" ht="14.2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row>
    <row r="524" ht="14.2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row>
    <row r="525" ht="14.2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row>
    <row r="526" ht="14.2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row>
    <row r="527" ht="14.2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row>
    <row r="528" ht="14.2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row>
    <row r="529" ht="14.2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row>
    <row r="530" ht="14.2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row>
    <row r="531" ht="14.2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row>
    <row r="532" ht="14.2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row>
    <row r="533" ht="14.2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row>
    <row r="534" ht="14.2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row>
    <row r="535" ht="14.2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row>
    <row r="536" ht="14.2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row>
    <row r="537" ht="14.2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row>
    <row r="538" ht="14.2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row>
    <row r="539" ht="14.2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row>
    <row r="540" ht="14.2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row>
    <row r="541" ht="14.2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row>
    <row r="542" ht="14.2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row>
    <row r="543" ht="14.2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row>
    <row r="544" ht="14.2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row>
    <row r="545" ht="14.2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row>
    <row r="546" ht="14.2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row>
    <row r="547" ht="14.2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row>
    <row r="548" ht="14.2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row>
    <row r="549" ht="14.2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row>
    <row r="550" ht="14.2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row>
    <row r="551" ht="14.2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row>
    <row r="552" ht="14.2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row>
    <row r="553" ht="14.2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row>
    <row r="554" ht="14.2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row>
    <row r="555" ht="14.2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row>
    <row r="556" ht="14.2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row>
    <row r="557" ht="14.2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row>
    <row r="558" ht="14.2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row>
    <row r="559" ht="14.2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row>
    <row r="560" ht="14.2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row>
    <row r="561" ht="14.2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row>
    <row r="562" ht="14.2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row>
    <row r="563" ht="14.2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row>
    <row r="564" ht="14.2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row>
    <row r="565" ht="14.2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row>
    <row r="566" ht="14.2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row>
    <row r="567" ht="14.2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row>
    <row r="568" ht="14.2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row>
    <row r="569" ht="14.2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row>
    <row r="570" ht="14.2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row>
    <row r="571" ht="14.2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row>
    <row r="572" ht="14.2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row>
    <row r="573" ht="14.2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row>
    <row r="574" ht="14.2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row>
    <row r="575" ht="14.2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row>
    <row r="576" ht="14.2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row>
    <row r="577" ht="14.2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row>
    <row r="578" ht="14.2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row>
    <row r="579" ht="14.2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row>
    <row r="580" ht="14.2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row>
    <row r="581" ht="14.2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row>
    <row r="582" ht="14.2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row>
    <row r="583" ht="14.2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row>
    <row r="584" ht="14.2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row>
    <row r="585" ht="14.2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row>
    <row r="586" ht="14.2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row>
    <row r="587" ht="14.2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row>
    <row r="588" ht="14.2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row>
    <row r="589" ht="14.2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row>
    <row r="590" ht="14.2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row>
    <row r="591" ht="14.2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row>
    <row r="592" ht="14.2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row>
    <row r="593" ht="14.2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row>
    <row r="594" ht="14.2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row>
    <row r="595" ht="14.2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row>
    <row r="596" ht="14.2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row>
    <row r="597" ht="14.2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row>
    <row r="598" ht="14.2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row>
    <row r="599" ht="14.2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row>
    <row r="600" ht="14.2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row>
    <row r="601" ht="14.2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row>
    <row r="602" ht="14.2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row>
    <row r="603" ht="14.2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row>
    <row r="604" ht="14.2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row>
    <row r="605" ht="14.2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row>
    <row r="606" ht="14.2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row>
    <row r="607" ht="14.2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row>
    <row r="608" ht="14.2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row>
    <row r="609" ht="14.2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row>
    <row r="610" ht="14.2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row>
    <row r="611" ht="14.2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row>
    <row r="612" ht="14.2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row>
    <row r="613" ht="14.2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row>
    <row r="614" ht="14.2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row>
    <row r="615" ht="14.2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row>
    <row r="616" ht="14.2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row>
    <row r="617" ht="14.2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row>
    <row r="618" ht="14.2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row>
    <row r="619" ht="14.2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row>
    <row r="620" ht="14.2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row>
    <row r="621" ht="14.2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row>
    <row r="622" ht="14.2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row>
    <row r="623" ht="14.2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row>
    <row r="624" ht="14.2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row>
    <row r="625" ht="14.2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row>
    <row r="626" ht="14.2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row>
    <row r="627" ht="14.2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row>
    <row r="628" ht="14.2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row>
    <row r="629" ht="14.2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row>
    <row r="630" ht="14.2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row>
    <row r="631" ht="14.2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row>
    <row r="632" ht="14.2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row>
    <row r="633" ht="14.2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row>
    <row r="634" ht="14.2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row>
    <row r="635" ht="14.2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row>
    <row r="636" ht="14.2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row>
    <row r="637" ht="14.2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row>
    <row r="638" ht="14.2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row>
    <row r="639" ht="14.2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row>
    <row r="640" ht="14.2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row>
    <row r="641" ht="14.2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row>
    <row r="642" ht="14.2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row>
    <row r="643" ht="14.2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row>
    <row r="644" ht="14.2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row>
    <row r="645" ht="14.2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row>
    <row r="646" ht="14.2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row>
    <row r="647" ht="14.2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row>
    <row r="648" ht="14.2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row>
    <row r="649" ht="14.2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row>
    <row r="650" ht="14.2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row>
    <row r="651" ht="14.2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row>
    <row r="652" ht="14.2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row>
    <row r="653" ht="14.2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row>
    <row r="654" ht="14.2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row>
    <row r="655" ht="14.2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row>
    <row r="656" ht="14.2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row>
    <row r="657" ht="14.2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row>
    <row r="658" ht="14.2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row>
    <row r="659" ht="14.2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row>
    <row r="660" ht="14.2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row>
    <row r="661" ht="14.2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row>
    <row r="662" ht="14.2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row>
    <row r="663" ht="14.2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row>
    <row r="664" ht="14.2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row>
    <row r="665" ht="14.2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row>
    <row r="666" ht="14.2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row>
    <row r="667" ht="14.2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row>
    <row r="668" ht="14.2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row>
    <row r="669" ht="14.2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row>
    <row r="670" ht="14.2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row>
    <row r="671" ht="14.2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row>
    <row r="672" ht="14.2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row>
    <row r="673" ht="14.2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row>
    <row r="674" ht="14.2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row>
    <row r="675" ht="14.2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row>
    <row r="676" ht="14.2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row>
    <row r="677" ht="14.2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row>
    <row r="678" ht="14.2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row>
    <row r="679" ht="14.2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row>
    <row r="680" ht="14.2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row>
    <row r="681" ht="14.2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row>
    <row r="682" ht="14.2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row>
    <row r="683" ht="14.2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row>
    <row r="684" ht="14.2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row>
    <row r="685" ht="14.2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row>
    <row r="686" ht="14.2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row>
    <row r="687" ht="14.2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row>
    <row r="688" ht="14.2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row>
    <row r="689" ht="14.2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row>
    <row r="690" ht="14.2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row>
    <row r="691" ht="14.2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row>
    <row r="692" ht="14.2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row>
    <row r="693" ht="14.2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row>
    <row r="694" ht="14.2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row>
    <row r="695" ht="14.2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row>
    <row r="696" ht="14.2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row>
    <row r="697" ht="14.2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row>
    <row r="698" ht="14.2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row>
    <row r="699" ht="14.2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row>
    <row r="700" ht="14.2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row>
    <row r="701" ht="14.2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row>
    <row r="702" ht="14.2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row>
    <row r="703" ht="14.2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row>
    <row r="704" ht="14.2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row>
    <row r="705" ht="14.2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row>
    <row r="706" ht="14.2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row>
    <row r="707" ht="14.2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row>
    <row r="708" ht="14.2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row>
    <row r="709" ht="14.2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row>
    <row r="710" ht="14.2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row>
    <row r="711" ht="14.2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row>
    <row r="712" ht="14.2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row>
    <row r="713" ht="14.2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row>
    <row r="714" ht="14.2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row>
    <row r="715" ht="14.2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row>
    <row r="716" ht="14.2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row>
    <row r="717" ht="14.2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row>
    <row r="718" ht="14.2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row>
    <row r="719" ht="14.2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row>
    <row r="720" ht="14.2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row>
    <row r="721" ht="14.2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row>
    <row r="722" ht="14.2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row>
    <row r="723" ht="14.2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row>
    <row r="724" ht="14.2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row>
    <row r="725" ht="14.2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row>
    <row r="726" ht="14.2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row>
    <row r="727" ht="14.2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row>
    <row r="728" ht="14.2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row>
    <row r="729" ht="14.2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row>
    <row r="730" ht="14.2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row>
    <row r="731" ht="14.2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row>
    <row r="732" ht="14.2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row>
    <row r="733" ht="14.2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row>
    <row r="734" ht="14.2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row>
    <row r="735" ht="14.2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row>
    <row r="736" ht="14.2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row>
    <row r="737" ht="14.2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row>
    <row r="738" ht="14.2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row>
    <row r="739" ht="14.2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row>
    <row r="740" ht="14.2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row>
    <row r="741" ht="14.2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row>
    <row r="742" ht="14.2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row>
    <row r="743" ht="14.2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row>
    <row r="744" ht="14.2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row>
    <row r="745" ht="14.2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row>
    <row r="746" ht="14.2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row>
    <row r="747" ht="14.2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row>
    <row r="748" ht="14.2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row>
    <row r="749" ht="14.2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row>
    <row r="750" ht="14.2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row>
    <row r="751" ht="14.2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row>
    <row r="752" ht="14.2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row>
    <row r="753" ht="14.2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row>
    <row r="754" ht="14.2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row>
    <row r="755" ht="14.2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row>
    <row r="756" ht="14.2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row>
    <row r="757" ht="14.2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row>
    <row r="758" ht="14.2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row>
    <row r="759" ht="14.2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row>
    <row r="760" ht="14.2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row>
    <row r="761" ht="14.2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row>
    <row r="762" ht="14.2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row>
    <row r="763" ht="14.2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row>
    <row r="764" ht="14.2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row>
    <row r="765" ht="14.2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row>
    <row r="766" ht="14.2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row>
    <row r="767" ht="14.2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row>
    <row r="768" ht="14.2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row>
    <row r="769" ht="14.2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row>
    <row r="770" ht="14.2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row>
    <row r="771" ht="14.2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row>
    <row r="772" ht="14.2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row>
    <row r="773" ht="14.2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row>
    <row r="774" ht="14.2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row>
    <row r="775" ht="14.2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row>
    <row r="776" ht="14.2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row>
    <row r="777" ht="14.2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row>
    <row r="778" ht="14.2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row>
    <row r="779" ht="14.2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row>
    <row r="780" ht="14.2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row>
    <row r="781" ht="14.2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row>
    <row r="782" ht="14.2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row>
    <row r="783" ht="14.2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row>
    <row r="784" ht="14.2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row>
    <row r="785" ht="14.2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row>
    <row r="786" ht="14.2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row>
    <row r="787" ht="14.2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row>
    <row r="788" ht="14.2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row>
    <row r="789" ht="14.2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row>
    <row r="790" ht="14.2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row>
    <row r="791" ht="14.2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row>
    <row r="792" ht="14.2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row>
    <row r="793" ht="14.2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row>
    <row r="794" ht="14.2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row>
    <row r="795" ht="14.2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row>
    <row r="796" ht="14.2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row>
    <row r="797" ht="14.2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row>
    <row r="798" ht="14.2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row>
    <row r="799" ht="14.2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row>
    <row r="800" ht="14.2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row>
    <row r="801" ht="14.2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row>
    <row r="802" ht="14.2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row>
    <row r="803" ht="14.2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row>
    <row r="804" ht="14.2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row>
    <row r="805" ht="14.2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row>
    <row r="806" ht="14.2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row>
    <row r="807" ht="14.2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row>
    <row r="808" ht="14.2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row>
    <row r="809" ht="14.2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row>
    <row r="810" ht="14.2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row>
    <row r="811" ht="14.2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row>
    <row r="812" ht="14.2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row>
    <row r="813" ht="14.2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row>
    <row r="814" ht="14.2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row>
    <row r="815" ht="14.2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row>
    <row r="816" ht="14.2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row>
    <row r="817" ht="14.2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row>
    <row r="818" ht="14.2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row>
    <row r="819" ht="14.2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row>
    <row r="820" ht="14.2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row>
    <row r="821" ht="14.2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row>
    <row r="822" ht="14.2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row>
    <row r="823" ht="14.2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row>
    <row r="824" ht="14.2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row>
    <row r="825" ht="14.2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row>
    <row r="826" ht="14.2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row>
    <row r="827" ht="14.2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row>
    <row r="828" ht="14.2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row>
    <row r="829" ht="14.2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row>
    <row r="830" ht="14.2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row>
    <row r="831" ht="14.2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row>
    <row r="832" ht="14.2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row>
    <row r="833" ht="14.2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row>
    <row r="834" ht="14.2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row>
    <row r="835" ht="14.2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row>
    <row r="836" ht="14.2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row>
    <row r="837" ht="14.2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row>
    <row r="838" ht="14.2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row>
    <row r="839" ht="14.2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row>
    <row r="840" ht="14.2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row>
    <row r="841" ht="14.2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row>
    <row r="842" ht="14.2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row>
    <row r="843" ht="14.2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row>
    <row r="844" ht="14.2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row>
    <row r="845" ht="14.2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row>
    <row r="846" ht="14.2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row>
    <row r="847" ht="14.2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row>
    <row r="848" ht="14.2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row>
    <row r="849" ht="14.2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row>
    <row r="850" ht="14.2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row>
    <row r="851" ht="14.2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row>
    <row r="852" ht="14.2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row>
    <row r="853" ht="14.2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row>
    <row r="854" ht="14.2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row>
    <row r="855" ht="14.2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row>
    <row r="856" ht="14.2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row>
    <row r="857" ht="14.2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row>
    <row r="858" ht="14.2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row>
    <row r="859" ht="14.2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row>
    <row r="860" ht="14.2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row>
    <row r="861" ht="14.2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row>
    <row r="862" ht="14.2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row>
    <row r="863" ht="14.2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row>
    <row r="864" ht="14.2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row>
    <row r="865" ht="14.2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row>
    <row r="866" ht="14.2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row>
    <row r="867" ht="14.2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row>
    <row r="868" ht="14.2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row>
    <row r="869" ht="14.2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row>
    <row r="870" ht="14.2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row>
    <row r="871" ht="14.2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row>
    <row r="872" ht="14.2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row>
    <row r="873" ht="14.2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row>
    <row r="874" ht="14.2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row>
    <row r="875" ht="14.2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row>
    <row r="876" ht="14.2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row>
    <row r="877" ht="14.2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row>
    <row r="878" ht="14.2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row>
    <row r="879" ht="14.2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row>
    <row r="880" ht="14.2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row>
    <row r="881" ht="14.2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row>
    <row r="882" ht="14.2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row>
    <row r="883" ht="14.2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row>
    <row r="884" ht="14.2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row>
    <row r="885" ht="14.2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row>
    <row r="886" ht="14.2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row>
    <row r="887" ht="14.2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row>
    <row r="888" ht="14.2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row>
    <row r="889" ht="14.2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row>
    <row r="890" ht="14.2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row>
    <row r="891" ht="14.2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row>
    <row r="892" ht="14.2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row>
    <row r="893" ht="14.2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row>
    <row r="894" ht="14.2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row>
    <row r="895" ht="14.2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row>
    <row r="896" ht="14.2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row>
    <row r="897" ht="14.2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row>
    <row r="898" ht="14.2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row>
    <row r="899" ht="14.2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row>
    <row r="900" ht="14.2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row>
    <row r="901" ht="14.2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row>
    <row r="902" ht="14.2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row>
    <row r="903" ht="14.2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row>
    <row r="904" ht="14.2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row>
    <row r="905" ht="14.2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row>
    <row r="906" ht="14.2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row>
    <row r="907" ht="14.2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row>
    <row r="908" ht="14.2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row>
    <row r="909" ht="14.2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row>
    <row r="910" ht="14.2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row>
    <row r="911" ht="14.2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row>
    <row r="912" ht="14.2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row>
    <row r="913" ht="14.2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row>
    <row r="914" ht="14.2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row>
    <row r="915" ht="14.2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row>
    <row r="916" ht="14.2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row>
    <row r="917" ht="14.2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row>
    <row r="918" ht="14.2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row>
    <row r="919" ht="14.2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row>
    <row r="920" ht="14.2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row>
    <row r="921" ht="14.2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row>
    <row r="922" ht="14.2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row>
    <row r="923" ht="14.2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row>
    <row r="924" ht="14.2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row>
    <row r="925" ht="14.2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row>
    <row r="926" ht="14.2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row>
    <row r="927" ht="14.2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row>
    <row r="928" ht="14.2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row>
    <row r="929" ht="14.2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row>
    <row r="930" ht="14.2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row>
    <row r="931" ht="14.2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row>
    <row r="932" ht="14.2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row>
    <row r="933" ht="14.2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row>
    <row r="934" ht="14.2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row>
    <row r="935" ht="14.2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row>
    <row r="936" ht="14.2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row>
    <row r="937" ht="14.2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row>
    <row r="938" ht="14.2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row>
    <row r="939" ht="14.2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row>
    <row r="940" ht="14.2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row>
    <row r="941" ht="14.2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row>
    <row r="942" ht="14.2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row>
    <row r="943" ht="14.2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row>
    <row r="944" ht="14.2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row>
    <row r="945" ht="14.2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row>
    <row r="946" ht="14.2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row>
    <row r="947" ht="14.2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row>
    <row r="948" ht="14.2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row>
    <row r="949" ht="14.2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row>
    <row r="950" ht="14.2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row>
    <row r="951" ht="14.2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row>
    <row r="952" ht="14.2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row>
    <row r="953" ht="14.2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row>
    <row r="954" ht="14.2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row>
    <row r="955" ht="14.2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row>
    <row r="956" ht="14.2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row>
    <row r="957" ht="14.2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row>
    <row r="958" ht="14.2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row>
    <row r="959" ht="14.2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row>
    <row r="960" ht="14.2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row>
    <row r="961" ht="14.2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row>
    <row r="962" ht="14.2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row>
    <row r="963" ht="14.2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row>
    <row r="964" ht="14.2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row>
    <row r="965" ht="14.2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row>
    <row r="966" ht="14.2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row>
    <row r="967" ht="14.2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row>
    <row r="968" ht="14.2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row>
    <row r="969" ht="14.2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row>
    <row r="970" ht="14.2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row>
    <row r="971" ht="14.2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row>
    <row r="972" ht="14.2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row>
    <row r="973" ht="14.2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row>
    <row r="974" ht="14.2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row>
    <row r="975" ht="14.2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row>
    <row r="976" ht="14.2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row>
    <row r="977" ht="14.2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row>
    <row r="978" ht="14.2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row>
    <row r="979" ht="14.2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row>
    <row r="980" ht="14.2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row>
    <row r="981" ht="14.2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row>
    <row r="982" ht="14.2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row>
    <row r="983" ht="14.2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row>
    <row r="984" ht="14.2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row>
    <row r="985" ht="14.2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row>
    <row r="986" ht="14.2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row>
    <row r="987" ht="14.2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row>
    <row r="988" ht="14.2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row>
    <row r="989" ht="14.2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row>
    <row r="990" ht="14.2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row>
    <row r="991" ht="14.2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row>
    <row r="992" ht="14.2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row>
    <row r="993" ht="14.2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row>
    <row r="994" ht="14.2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row>
    <row r="995" ht="14.2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row>
    <row r="996" ht="14.2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row>
    <row r="997" ht="14.2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row>
    <row r="998" ht="14.2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row>
    <row r="999" ht="14.2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row>
    <row r="1000" ht="14.2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row>
    <row r="1001" ht="14.25" customHeight="1">
      <c r="A1001" s="92"/>
      <c r="B1001" s="92"/>
      <c r="C1001" s="92"/>
      <c r="D1001" s="92"/>
      <c r="E1001" s="92"/>
      <c r="F1001" s="92"/>
      <c r="G1001" s="92"/>
      <c r="H1001" s="92"/>
      <c r="I1001" s="92"/>
      <c r="J1001" s="92"/>
      <c r="K1001" s="92"/>
      <c r="L1001" s="92"/>
      <c r="M1001" s="92"/>
      <c r="N1001" s="92"/>
      <c r="O1001" s="92"/>
      <c r="P1001" s="92"/>
      <c r="Q1001" s="92"/>
      <c r="R1001" s="92"/>
      <c r="S1001" s="92"/>
      <c r="T1001" s="92"/>
      <c r="U1001" s="92"/>
      <c r="V1001" s="92"/>
      <c r="W1001" s="92"/>
      <c r="X1001" s="92"/>
      <c r="Y1001" s="92"/>
      <c r="Z1001" s="92"/>
      <c r="AA1001" s="92"/>
      <c r="AB1001" s="92"/>
      <c r="AC1001" s="92"/>
    </row>
    <row r="1002" ht="14.25" customHeight="1">
      <c r="A1002" s="92"/>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row>
    <row r="1003" ht="14.25" customHeight="1">
      <c r="A1003" s="92"/>
      <c r="B1003" s="92"/>
      <c r="C1003" s="92"/>
      <c r="D1003" s="92"/>
      <c r="E1003" s="92"/>
      <c r="F1003" s="92"/>
      <c r="G1003" s="92"/>
      <c r="H1003" s="92"/>
      <c r="I1003" s="92"/>
      <c r="J1003" s="92"/>
      <c r="K1003" s="92"/>
      <c r="L1003" s="92"/>
      <c r="M1003" s="92"/>
      <c r="N1003" s="92"/>
      <c r="O1003" s="92"/>
      <c r="P1003" s="92"/>
      <c r="Q1003" s="92"/>
      <c r="R1003" s="92"/>
      <c r="S1003" s="92"/>
      <c r="T1003" s="92"/>
      <c r="U1003" s="92"/>
      <c r="V1003" s="92"/>
      <c r="W1003" s="92"/>
      <c r="X1003" s="92"/>
      <c r="Y1003" s="92"/>
      <c r="Z1003" s="92"/>
      <c r="AA1003" s="92"/>
      <c r="AB1003" s="92"/>
      <c r="AC1003" s="92"/>
    </row>
    <row r="1004" ht="14.25" customHeight="1">
      <c r="A1004" s="92"/>
      <c r="B1004" s="92"/>
      <c r="C1004" s="92"/>
      <c r="D1004" s="92"/>
      <c r="E1004" s="92"/>
      <c r="F1004" s="92"/>
      <c r="G1004" s="92"/>
      <c r="H1004" s="92"/>
      <c r="I1004" s="92"/>
      <c r="J1004" s="92"/>
      <c r="K1004" s="92"/>
      <c r="L1004" s="92"/>
      <c r="M1004" s="92"/>
      <c r="N1004" s="92"/>
      <c r="O1004" s="92"/>
      <c r="P1004" s="92"/>
      <c r="Q1004" s="92"/>
      <c r="R1004" s="92"/>
      <c r="S1004" s="92"/>
      <c r="T1004" s="92"/>
      <c r="U1004" s="92"/>
      <c r="V1004" s="92"/>
      <c r="W1004" s="92"/>
      <c r="X1004" s="92"/>
      <c r="Y1004" s="92"/>
      <c r="Z1004" s="92"/>
      <c r="AA1004" s="92"/>
      <c r="AB1004" s="92"/>
      <c r="AC1004" s="92"/>
    </row>
    <row r="1005" ht="14.25" customHeight="1">
      <c r="A1005" s="92"/>
      <c r="B1005" s="92"/>
      <c r="C1005" s="92"/>
      <c r="D1005" s="92"/>
      <c r="E1005" s="92"/>
      <c r="F1005" s="92"/>
      <c r="G1005" s="92"/>
      <c r="H1005" s="92"/>
      <c r="I1005" s="92"/>
      <c r="J1005" s="92"/>
      <c r="K1005" s="92"/>
      <c r="L1005" s="92"/>
      <c r="M1005" s="92"/>
      <c r="N1005" s="92"/>
      <c r="O1005" s="92"/>
      <c r="P1005" s="92"/>
      <c r="Q1005" s="92"/>
      <c r="R1005" s="92"/>
      <c r="S1005" s="92"/>
      <c r="T1005" s="92"/>
      <c r="U1005" s="92"/>
      <c r="V1005" s="92"/>
      <c r="W1005" s="92"/>
      <c r="X1005" s="92"/>
      <c r="Y1005" s="92"/>
      <c r="Z1005" s="92"/>
      <c r="AA1005" s="92"/>
      <c r="AB1005" s="92"/>
      <c r="AC1005" s="92"/>
    </row>
    <row r="1006" ht="14.25" customHeight="1">
      <c r="A1006" s="92"/>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row>
    <row r="1007" ht="14.25" customHeight="1">
      <c r="A1007" s="92"/>
      <c r="B1007" s="92"/>
      <c r="C1007" s="92"/>
      <c r="D1007" s="92"/>
      <c r="E1007" s="92"/>
      <c r="F1007" s="92"/>
      <c r="G1007" s="92"/>
      <c r="H1007" s="92"/>
      <c r="I1007" s="92"/>
      <c r="J1007" s="92"/>
      <c r="K1007" s="92"/>
      <c r="L1007" s="92"/>
      <c r="M1007" s="92"/>
      <c r="N1007" s="92"/>
      <c r="O1007" s="92"/>
      <c r="P1007" s="92"/>
      <c r="Q1007" s="92"/>
      <c r="R1007" s="92"/>
      <c r="S1007" s="92"/>
      <c r="T1007" s="92"/>
      <c r="U1007" s="92"/>
      <c r="V1007" s="92"/>
      <c r="W1007" s="92"/>
      <c r="X1007" s="92"/>
      <c r="Y1007" s="92"/>
      <c r="Z1007" s="92"/>
      <c r="AA1007" s="92"/>
      <c r="AB1007" s="92"/>
      <c r="AC1007" s="92"/>
    </row>
    <row r="1008" ht="14.25" customHeight="1">
      <c r="A1008" s="92"/>
      <c r="B1008" s="92"/>
      <c r="C1008" s="92"/>
      <c r="D1008" s="92"/>
      <c r="E1008" s="92"/>
      <c r="F1008" s="92"/>
      <c r="G1008" s="92"/>
      <c r="H1008" s="92"/>
      <c r="I1008" s="92"/>
      <c r="J1008" s="92"/>
      <c r="K1008" s="92"/>
      <c r="L1008" s="92"/>
      <c r="M1008" s="92"/>
      <c r="N1008" s="92"/>
      <c r="O1008" s="92"/>
      <c r="P1008" s="92"/>
      <c r="Q1008" s="92"/>
      <c r="R1008" s="92"/>
      <c r="S1008" s="92"/>
      <c r="T1008" s="92"/>
      <c r="U1008" s="92"/>
      <c r="V1008" s="92"/>
      <c r="W1008" s="92"/>
      <c r="X1008" s="92"/>
      <c r="Y1008" s="92"/>
      <c r="Z1008" s="92"/>
      <c r="AA1008" s="92"/>
      <c r="AB1008" s="92"/>
      <c r="AC1008" s="92"/>
    </row>
    <row r="1009" ht="14.25" customHeight="1">
      <c r="A1009" s="92"/>
      <c r="B1009" s="92"/>
      <c r="C1009" s="92"/>
      <c r="D1009" s="92"/>
      <c r="E1009" s="92"/>
      <c r="F1009" s="92"/>
      <c r="G1009" s="92"/>
      <c r="H1009" s="92"/>
      <c r="I1009" s="92"/>
      <c r="J1009" s="92"/>
      <c r="K1009" s="92"/>
      <c r="L1009" s="92"/>
      <c r="M1009" s="92"/>
      <c r="N1009" s="92"/>
      <c r="O1009" s="92"/>
      <c r="P1009" s="92"/>
      <c r="Q1009" s="92"/>
      <c r="R1009" s="92"/>
      <c r="S1009" s="92"/>
      <c r="T1009" s="92"/>
      <c r="U1009" s="92"/>
      <c r="V1009" s="92"/>
      <c r="W1009" s="92"/>
      <c r="X1009" s="92"/>
      <c r="Y1009" s="92"/>
      <c r="Z1009" s="92"/>
      <c r="AA1009" s="92"/>
      <c r="AB1009" s="92"/>
      <c r="AC1009" s="92"/>
    </row>
    <row r="1010" ht="14.25" customHeight="1">
      <c r="A1010" s="92"/>
      <c r="B1010" s="92"/>
      <c r="C1010" s="92"/>
      <c r="D1010" s="92"/>
      <c r="E1010" s="92"/>
      <c r="F1010" s="92"/>
      <c r="G1010" s="92"/>
      <c r="H1010" s="92"/>
      <c r="I1010" s="92"/>
      <c r="J1010" s="92"/>
      <c r="K1010" s="92"/>
      <c r="L1010" s="92"/>
      <c r="M1010" s="92"/>
      <c r="N1010" s="92"/>
      <c r="O1010" s="92"/>
      <c r="P1010" s="92"/>
      <c r="Q1010" s="92"/>
      <c r="R1010" s="92"/>
      <c r="S1010" s="92"/>
      <c r="T1010" s="92"/>
      <c r="U1010" s="92"/>
      <c r="V1010" s="92"/>
      <c r="W1010" s="92"/>
      <c r="X1010" s="92"/>
      <c r="Y1010" s="92"/>
      <c r="Z1010" s="92"/>
      <c r="AA1010" s="92"/>
      <c r="AB1010" s="92"/>
      <c r="AC1010" s="92"/>
    </row>
    <row r="1011" ht="14.25" customHeight="1">
      <c r="A1011" s="92"/>
      <c r="B1011" s="92"/>
      <c r="C1011" s="92"/>
      <c r="D1011" s="92"/>
      <c r="E1011" s="92"/>
      <c r="F1011" s="92"/>
      <c r="G1011" s="92"/>
      <c r="H1011" s="92"/>
      <c r="I1011" s="92"/>
      <c r="J1011" s="92"/>
      <c r="K1011" s="92"/>
      <c r="L1011" s="92"/>
      <c r="M1011" s="92"/>
      <c r="N1011" s="92"/>
      <c r="O1011" s="92"/>
      <c r="P1011" s="92"/>
      <c r="Q1011" s="92"/>
      <c r="R1011" s="92"/>
      <c r="S1011" s="92"/>
      <c r="T1011" s="92"/>
      <c r="U1011" s="92"/>
      <c r="V1011" s="92"/>
      <c r="W1011" s="92"/>
      <c r="X1011" s="92"/>
      <c r="Y1011" s="92"/>
      <c r="Z1011" s="92"/>
      <c r="AA1011" s="92"/>
      <c r="AB1011" s="92"/>
      <c r="AC1011" s="92"/>
    </row>
  </sheetData>
  <mergeCells count="67">
    <mergeCell ref="D7:K7"/>
    <mergeCell ref="D8:H8"/>
    <mergeCell ref="M8:N8"/>
    <mergeCell ref="O8:P8"/>
    <mergeCell ref="Q8:R8"/>
    <mergeCell ref="S8:T8"/>
    <mergeCell ref="I4:K4"/>
    <mergeCell ref="I5:K5"/>
    <mergeCell ref="L6:L7"/>
    <mergeCell ref="A7:C7"/>
    <mergeCell ref="A8:A9"/>
    <mergeCell ref="B8:B9"/>
    <mergeCell ref="K8:K9"/>
    <mergeCell ref="D62:D64"/>
    <mergeCell ref="E62:E64"/>
    <mergeCell ref="F62:F64"/>
    <mergeCell ref="G62:G64"/>
    <mergeCell ref="D65:D66"/>
    <mergeCell ref="E65:E66"/>
    <mergeCell ref="F65:F66"/>
    <mergeCell ref="G65:G66"/>
    <mergeCell ref="F57:F58"/>
    <mergeCell ref="G57:G58"/>
    <mergeCell ref="D59:D61"/>
    <mergeCell ref="E59:E61"/>
    <mergeCell ref="F59:F61"/>
    <mergeCell ref="G59:G61"/>
    <mergeCell ref="A60:A66"/>
    <mergeCell ref="M4:N4"/>
    <mergeCell ref="O4:P4"/>
    <mergeCell ref="Q4:R4"/>
    <mergeCell ref="S4:T4"/>
    <mergeCell ref="Z52:AB52"/>
    <mergeCell ref="Z53:AB53"/>
    <mergeCell ref="W54:Y54"/>
    <mergeCell ref="A1:X1"/>
    <mergeCell ref="A2:X2"/>
    <mergeCell ref="C3:E3"/>
    <mergeCell ref="I3:K3"/>
    <mergeCell ref="M3:T3"/>
    <mergeCell ref="C4:E4"/>
    <mergeCell ref="C5:E5"/>
    <mergeCell ref="O7:P7"/>
    <mergeCell ref="Q7:R7"/>
    <mergeCell ref="M5:P5"/>
    <mergeCell ref="Q5:T5"/>
    <mergeCell ref="M6:N6"/>
    <mergeCell ref="O6:P6"/>
    <mergeCell ref="Q6:R6"/>
    <mergeCell ref="S6:T6"/>
    <mergeCell ref="M7:N7"/>
    <mergeCell ref="S7:T7"/>
    <mergeCell ref="I8:I9"/>
    <mergeCell ref="J8:J9"/>
    <mergeCell ref="M9:N9"/>
    <mergeCell ref="O9:P9"/>
    <mergeCell ref="Q9:R9"/>
    <mergeCell ref="S9:T9"/>
    <mergeCell ref="V9:Y9"/>
    <mergeCell ref="Z9:AB9"/>
    <mergeCell ref="C8:C9"/>
    <mergeCell ref="E53:H53"/>
    <mergeCell ref="E54:H54"/>
    <mergeCell ref="I55:L55"/>
    <mergeCell ref="A56:A59"/>
    <mergeCell ref="D57:D58"/>
    <mergeCell ref="E57:E58"/>
  </mergeCells>
  <conditionalFormatting sqref="N11:N51 P11:P51 R11:R51 T11:T51">
    <cfRule type="cellIs" dxfId="0" priority="1" operator="equal">
      <formula>2</formula>
    </cfRule>
  </conditionalFormatting>
  <conditionalFormatting sqref="M11:T51">
    <cfRule type="cellIs" dxfId="0" priority="2" operator="equal">
      <formula>1</formula>
    </cfRule>
  </conditionalFormatting>
  <conditionalFormatting sqref="M11:T51">
    <cfRule type="cellIs" dxfId="0" priority="3" operator="equal">
      <formula>2</formula>
    </cfRule>
  </conditionalFormatting>
  <conditionalFormatting sqref="N11:N51 P11:P51 R11:T51">
    <cfRule type="cellIs" dxfId="0" priority="4" operator="equal">
      <formula>2</formula>
    </cfRule>
  </conditionalFormatting>
  <conditionalFormatting sqref="N11:N51 P11:P51 R11:R51 T11:T51">
    <cfRule type="colorScale" priority="5">
      <colorScale>
        <cfvo type="formula" val="0"/>
        <cfvo type="formula" val="2"/>
        <cfvo type="formula" val="4"/>
        <color rgb="FFE67C73"/>
        <color rgb="FFFFC000"/>
        <color rgb="FF57BB8A"/>
      </colorScale>
    </cfRule>
  </conditionalFormatting>
  <conditionalFormatting sqref="K11:K51">
    <cfRule type="containsText" dxfId="1" priority="6" operator="containsText" text="Tidak">
      <formula>NOT(ISERROR(SEARCH(("Tidak"),(K11))))</formula>
    </cfRule>
  </conditionalFormatting>
  <conditionalFormatting sqref="V11:Y51">
    <cfRule type="containsText" dxfId="1" priority="7" operator="containsText" text="CPMK">
      <formula>NOT(ISERROR(SEARCH(("CPMK"),(V11))))</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2020-09-08T06:25:03Z</dcterms:created>
  <dc:creator>HP</dc:creator>
</cp:coreProperties>
</file>