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1"/>
  <workbookPr/>
  <mc:AlternateContent xmlns:mc="http://schemas.openxmlformats.org/markup-compatibility/2006">
    <mc:Choice Requires="x15">
      <x15ac:absPath xmlns:x15ac="http://schemas.microsoft.com/office/spreadsheetml/2010/11/ac" url="C:\Users\BU TRIWATI\Documents\PERKULIAHAN SEM GENAP 2025\BAHASA INDONESIA BK A DAN B\"/>
    </mc:Choice>
  </mc:AlternateContent>
  <xr:revisionPtr revIDLastSave="0" documentId="13_ncr:1_{213D8628-5BE4-45AE-8D3D-A8A1CE80F5F2}" xr6:coauthVersionLast="47" xr6:coauthVersionMax="47" xr10:uidLastSave="{00000000-0000-0000-0000-000000000000}"/>
  <bookViews>
    <workbookView xWindow="-110" yWindow="-110" windowWidth="19420" windowHeight="10300" activeTab="12" xr2:uid="{00000000-000D-0000-FFFF-FFFF00000000}"/>
  </bookViews>
  <sheets>
    <sheet name="Daftar CPL" sheetId="1" r:id="rId1"/>
    <sheet name="Daftar mahasiswa" sheetId="2" r:id="rId2"/>
    <sheet name="CPL1" sheetId="3" state="hidden" r:id="rId3"/>
    <sheet name="CPL2" sheetId="4" r:id="rId4"/>
    <sheet name="CPL3" sheetId="5" r:id="rId5"/>
    <sheet name="CPL4" sheetId="6" state="hidden" r:id="rId6"/>
    <sheet name="CPL5" sheetId="7" state="hidden" r:id="rId7"/>
    <sheet name="CPL6" sheetId="8" state="hidden" r:id="rId8"/>
    <sheet name="CPL7" sheetId="9" state="hidden" r:id="rId9"/>
    <sheet name="CPL8" sheetId="10" state="hidden" r:id="rId10"/>
    <sheet name="CPL9" sheetId="11" state="hidden" r:id="rId11"/>
    <sheet name="CPL10" sheetId="12" state="hidden" r:id="rId12"/>
    <sheet name="Analisi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5" i="13" l="1"/>
  <c r="AF34" i="13"/>
  <c r="AF29" i="13"/>
  <c r="AF30" i="13"/>
  <c r="AF31" i="13"/>
  <c r="AF32" i="13"/>
  <c r="AF28" i="13"/>
  <c r="F8" i="5"/>
  <c r="G8" i="5" l="1"/>
  <c r="H8" i="5"/>
  <c r="I8" i="5"/>
  <c r="J8" i="5"/>
  <c r="K8" i="5"/>
  <c r="F7" i="5"/>
  <c r="G7" i="5"/>
  <c r="H7" i="5"/>
  <c r="I7" i="5"/>
  <c r="J7" i="5"/>
  <c r="K7" i="5"/>
  <c r="F6" i="5"/>
  <c r="G6" i="5"/>
  <c r="H6" i="5"/>
  <c r="I6" i="5"/>
  <c r="J6" i="5"/>
  <c r="K6" i="5"/>
  <c r="F5" i="5"/>
  <c r="G5" i="5"/>
  <c r="H5" i="5"/>
  <c r="I5" i="5"/>
  <c r="J5" i="5"/>
  <c r="K5" i="5"/>
  <c r="E6" i="4" l="1"/>
  <c r="F6" i="4"/>
  <c r="G6" i="4"/>
  <c r="H6" i="4"/>
  <c r="I6" i="4"/>
  <c r="J6" i="4"/>
  <c r="K6" i="4"/>
  <c r="E5" i="4"/>
  <c r="F5" i="4"/>
  <c r="G5" i="4"/>
  <c r="H5" i="4"/>
  <c r="I5" i="4"/>
  <c r="J5" i="4"/>
  <c r="K5" i="4"/>
  <c r="M57" i="1"/>
  <c r="C100" i="13" l="1"/>
  <c r="B100" i="13"/>
  <c r="A100" i="13"/>
  <c r="C99" i="13"/>
  <c r="B99" i="13"/>
  <c r="A99" i="13"/>
  <c r="C98" i="13"/>
  <c r="B98" i="13"/>
  <c r="A98" i="13"/>
  <c r="C97" i="13"/>
  <c r="B97" i="13"/>
  <c r="A97" i="13"/>
  <c r="C96" i="13"/>
  <c r="B96" i="13"/>
  <c r="A96" i="13"/>
  <c r="C95" i="13"/>
  <c r="B95" i="13"/>
  <c r="A95" i="13"/>
  <c r="C94" i="13"/>
  <c r="B94" i="13"/>
  <c r="A94" i="13"/>
  <c r="C93" i="13"/>
  <c r="B93" i="13"/>
  <c r="A93" i="13"/>
  <c r="C92" i="13"/>
  <c r="B92" i="13"/>
  <c r="A92" i="13"/>
  <c r="C91" i="13"/>
  <c r="B91" i="13"/>
  <c r="A91" i="13"/>
  <c r="C90" i="13"/>
  <c r="B90" i="13"/>
  <c r="A90" i="13"/>
  <c r="C89" i="13"/>
  <c r="B89" i="13"/>
  <c r="A89" i="13"/>
  <c r="C88" i="13"/>
  <c r="B88" i="13"/>
  <c r="A88" i="13"/>
  <c r="C87" i="13"/>
  <c r="B87" i="13"/>
  <c r="A87" i="13"/>
  <c r="C86" i="13"/>
  <c r="B86" i="13"/>
  <c r="A86" i="13"/>
  <c r="C85" i="13"/>
  <c r="B85" i="13"/>
  <c r="A85" i="13"/>
  <c r="C84" i="13"/>
  <c r="B84" i="13"/>
  <c r="A84" i="13"/>
  <c r="C83" i="13"/>
  <c r="B83" i="13"/>
  <c r="A83" i="13"/>
  <c r="C82" i="13"/>
  <c r="B82" i="13"/>
  <c r="A82" i="13"/>
  <c r="C81" i="13"/>
  <c r="B81" i="13"/>
  <c r="A81" i="13"/>
  <c r="C80" i="13"/>
  <c r="B80" i="13"/>
  <c r="A80" i="13"/>
  <c r="C79" i="13"/>
  <c r="B79" i="13"/>
  <c r="A79" i="13"/>
  <c r="C78" i="13"/>
  <c r="B78" i="13"/>
  <c r="A78" i="13"/>
  <c r="C77" i="13"/>
  <c r="B77" i="13"/>
  <c r="A77" i="13"/>
  <c r="C76" i="13"/>
  <c r="B76" i="13"/>
  <c r="A76" i="13"/>
  <c r="C75" i="13"/>
  <c r="B75" i="13"/>
  <c r="A75" i="13"/>
  <c r="C74" i="13"/>
  <c r="B74" i="13"/>
  <c r="A74" i="13"/>
  <c r="C73" i="13"/>
  <c r="B73" i="13"/>
  <c r="A73" i="13"/>
  <c r="C72" i="13"/>
  <c r="B72" i="13"/>
  <c r="A72" i="13"/>
  <c r="C71" i="13"/>
  <c r="B71" i="13"/>
  <c r="A71" i="13"/>
  <c r="C70" i="13"/>
  <c r="B70" i="13"/>
  <c r="A70" i="13"/>
  <c r="C69" i="13"/>
  <c r="B69" i="13"/>
  <c r="A69" i="13"/>
  <c r="C68" i="13"/>
  <c r="B68" i="13"/>
  <c r="A68" i="13"/>
  <c r="C67" i="13"/>
  <c r="B67" i="13"/>
  <c r="A67" i="13"/>
  <c r="C66" i="13"/>
  <c r="B66" i="13"/>
  <c r="A66" i="13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C55" i="13"/>
  <c r="B55" i="13"/>
  <c r="A55" i="13"/>
  <c r="C54" i="13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C41" i="13"/>
  <c r="B41" i="13"/>
  <c r="A41" i="13"/>
  <c r="C40" i="13"/>
  <c r="B40" i="13"/>
  <c r="A40" i="13"/>
  <c r="C39" i="13"/>
  <c r="B39" i="13"/>
  <c r="A39" i="13"/>
  <c r="C38" i="13"/>
  <c r="B38" i="13"/>
  <c r="A38" i="13"/>
  <c r="C37" i="13"/>
  <c r="B37" i="13"/>
  <c r="A37" i="13"/>
  <c r="C36" i="13"/>
  <c r="B36" i="13"/>
  <c r="A36" i="13"/>
  <c r="C35" i="13"/>
  <c r="B35" i="13"/>
  <c r="A35" i="13"/>
  <c r="C34" i="13"/>
  <c r="B34" i="13"/>
  <c r="A34" i="13"/>
  <c r="C33" i="13"/>
  <c r="B33" i="13"/>
  <c r="A33" i="13"/>
  <c r="C32" i="13"/>
  <c r="B32" i="13"/>
  <c r="A32" i="13"/>
  <c r="C31" i="13"/>
  <c r="B31" i="13"/>
  <c r="A31" i="13"/>
  <c r="C30" i="13"/>
  <c r="B30" i="13"/>
  <c r="A30" i="13"/>
  <c r="C29" i="13"/>
  <c r="B29" i="13"/>
  <c r="A29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C14" i="13"/>
  <c r="B14" i="13"/>
  <c r="A14" i="13"/>
  <c r="C13" i="13"/>
  <c r="B13" i="13"/>
  <c r="A13" i="13"/>
  <c r="C12" i="13"/>
  <c r="B12" i="13"/>
  <c r="A12" i="13"/>
  <c r="D8" i="13"/>
  <c r="A8" i="13"/>
  <c r="A7" i="13"/>
  <c r="A6" i="13"/>
  <c r="A5" i="13"/>
  <c r="A4" i="13"/>
  <c r="A3" i="13"/>
  <c r="A2" i="13"/>
  <c r="C99" i="12"/>
  <c r="B99" i="12"/>
  <c r="A99" i="12"/>
  <c r="C98" i="12"/>
  <c r="B98" i="12"/>
  <c r="A98" i="12"/>
  <c r="C97" i="12"/>
  <c r="B97" i="12"/>
  <c r="A97" i="12"/>
  <c r="C96" i="12"/>
  <c r="B96" i="12"/>
  <c r="A96" i="12"/>
  <c r="C95" i="12"/>
  <c r="B95" i="12"/>
  <c r="A95" i="12"/>
  <c r="C94" i="12"/>
  <c r="B94" i="12"/>
  <c r="A94" i="12"/>
  <c r="C93" i="12"/>
  <c r="B93" i="12"/>
  <c r="A93" i="12"/>
  <c r="C92" i="12"/>
  <c r="B92" i="12"/>
  <c r="A92" i="12"/>
  <c r="C91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C86" i="12"/>
  <c r="B86" i="12"/>
  <c r="A86" i="12"/>
  <c r="C85" i="12"/>
  <c r="B85" i="12"/>
  <c r="A85" i="12"/>
  <c r="C84" i="12"/>
  <c r="B84" i="12"/>
  <c r="A84" i="12"/>
  <c r="C83" i="12"/>
  <c r="B83" i="12"/>
  <c r="A83" i="12"/>
  <c r="C82" i="12"/>
  <c r="B82" i="12"/>
  <c r="A82" i="12"/>
  <c r="C81" i="12"/>
  <c r="B81" i="12"/>
  <c r="A81" i="12"/>
  <c r="C80" i="12"/>
  <c r="B80" i="12"/>
  <c r="A80" i="12"/>
  <c r="C79" i="12"/>
  <c r="B79" i="12"/>
  <c r="A79" i="12"/>
  <c r="C78" i="12"/>
  <c r="B78" i="12"/>
  <c r="A78" i="12"/>
  <c r="C77" i="12"/>
  <c r="B77" i="12"/>
  <c r="A77" i="12"/>
  <c r="C76" i="12"/>
  <c r="B76" i="12"/>
  <c r="A76" i="12"/>
  <c r="C75" i="12"/>
  <c r="B75" i="12"/>
  <c r="A75" i="12"/>
  <c r="C74" i="12"/>
  <c r="B74" i="12"/>
  <c r="A74" i="12"/>
  <c r="C73" i="12"/>
  <c r="B73" i="12"/>
  <c r="A73" i="12"/>
  <c r="C72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37" i="12"/>
  <c r="B37" i="12"/>
  <c r="A37" i="12"/>
  <c r="C36" i="12"/>
  <c r="B36" i="12"/>
  <c r="A36" i="12"/>
  <c r="C35" i="12"/>
  <c r="B35" i="12"/>
  <c r="A35" i="12"/>
  <c r="C34" i="12"/>
  <c r="B34" i="12"/>
  <c r="A34" i="12"/>
  <c r="C33" i="12"/>
  <c r="B33" i="12"/>
  <c r="A33" i="12"/>
  <c r="C32" i="12"/>
  <c r="B32" i="12"/>
  <c r="A32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C14" i="12"/>
  <c r="B14" i="12"/>
  <c r="A14" i="12"/>
  <c r="C13" i="12"/>
  <c r="B13" i="12"/>
  <c r="A13" i="12"/>
  <c r="C12" i="12"/>
  <c r="B12" i="12"/>
  <c r="A12" i="12"/>
  <c r="C11" i="12"/>
  <c r="B11" i="12"/>
  <c r="A11" i="12"/>
  <c r="K8" i="12"/>
  <c r="J8" i="12"/>
  <c r="I8" i="12"/>
  <c r="H8" i="12"/>
  <c r="G8" i="12"/>
  <c r="F8" i="12"/>
  <c r="E8" i="12"/>
  <c r="D8" i="12"/>
  <c r="K7" i="12"/>
  <c r="J7" i="12"/>
  <c r="I7" i="12"/>
  <c r="H7" i="12"/>
  <c r="G7" i="12"/>
  <c r="F7" i="12"/>
  <c r="E7" i="12"/>
  <c r="D7" i="12"/>
  <c r="K6" i="12"/>
  <c r="J6" i="12"/>
  <c r="I6" i="12"/>
  <c r="H6" i="12"/>
  <c r="G6" i="12"/>
  <c r="F6" i="12"/>
  <c r="E6" i="12"/>
  <c r="D6" i="12"/>
  <c r="K5" i="12"/>
  <c r="J5" i="12"/>
  <c r="I5" i="12"/>
  <c r="H5" i="12"/>
  <c r="G5" i="12"/>
  <c r="F5" i="12"/>
  <c r="E5" i="12"/>
  <c r="D5" i="12"/>
  <c r="C2" i="12"/>
  <c r="C1" i="12"/>
  <c r="C99" i="11"/>
  <c r="B99" i="11"/>
  <c r="A99" i="11"/>
  <c r="C98" i="11"/>
  <c r="B98" i="11"/>
  <c r="A98" i="11"/>
  <c r="C97" i="11"/>
  <c r="B97" i="11"/>
  <c r="A97" i="11"/>
  <c r="C96" i="11"/>
  <c r="B96" i="11"/>
  <c r="A96" i="11"/>
  <c r="C95" i="11"/>
  <c r="B95" i="11"/>
  <c r="A95" i="11"/>
  <c r="C94" i="11"/>
  <c r="B94" i="11"/>
  <c r="A94" i="11"/>
  <c r="C93" i="11"/>
  <c r="B93" i="11"/>
  <c r="A93" i="11"/>
  <c r="C92" i="11"/>
  <c r="B92" i="11"/>
  <c r="A92" i="11"/>
  <c r="C91" i="11"/>
  <c r="B91" i="11"/>
  <c r="A91" i="11"/>
  <c r="C90" i="11"/>
  <c r="B90" i="11"/>
  <c r="A90" i="11"/>
  <c r="C89" i="11"/>
  <c r="B89" i="11"/>
  <c r="A89" i="11"/>
  <c r="C88" i="11"/>
  <c r="B88" i="11"/>
  <c r="A88" i="11"/>
  <c r="C87" i="11"/>
  <c r="B87" i="11"/>
  <c r="A87" i="11"/>
  <c r="C86" i="11"/>
  <c r="B86" i="11"/>
  <c r="A86" i="11"/>
  <c r="C85" i="11"/>
  <c r="B85" i="11"/>
  <c r="A85" i="11"/>
  <c r="C84" i="11"/>
  <c r="B84" i="11"/>
  <c r="A84" i="11"/>
  <c r="C83" i="11"/>
  <c r="B83" i="11"/>
  <c r="A83" i="11"/>
  <c r="C82" i="11"/>
  <c r="B82" i="11"/>
  <c r="A82" i="11"/>
  <c r="C81" i="11"/>
  <c r="B81" i="11"/>
  <c r="A81" i="11"/>
  <c r="C80" i="11"/>
  <c r="B80" i="11"/>
  <c r="A80" i="11"/>
  <c r="C79" i="11"/>
  <c r="B79" i="11"/>
  <c r="A79" i="11"/>
  <c r="C78" i="11"/>
  <c r="B78" i="11"/>
  <c r="A78" i="11"/>
  <c r="C77" i="11"/>
  <c r="B77" i="11"/>
  <c r="A77" i="11"/>
  <c r="C76" i="11"/>
  <c r="B76" i="11"/>
  <c r="A76" i="11"/>
  <c r="C75" i="11"/>
  <c r="B75" i="11"/>
  <c r="A75" i="11"/>
  <c r="C74" i="11"/>
  <c r="B74" i="11"/>
  <c r="A74" i="11"/>
  <c r="C73" i="11"/>
  <c r="B73" i="11"/>
  <c r="A73" i="11"/>
  <c r="C72" i="11"/>
  <c r="B72" i="11"/>
  <c r="A72" i="11"/>
  <c r="C71" i="11"/>
  <c r="B71" i="11"/>
  <c r="A71" i="11"/>
  <c r="C70" i="11"/>
  <c r="B70" i="11"/>
  <c r="A70" i="11"/>
  <c r="C69" i="11"/>
  <c r="B69" i="11"/>
  <c r="A69" i="11"/>
  <c r="C68" i="11"/>
  <c r="B68" i="11"/>
  <c r="A68" i="11"/>
  <c r="C67" i="11"/>
  <c r="B67" i="11"/>
  <c r="A67" i="11"/>
  <c r="C66" i="11"/>
  <c r="B66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37" i="11"/>
  <c r="B37" i="11"/>
  <c r="A37" i="11"/>
  <c r="C36" i="11"/>
  <c r="B36" i="11"/>
  <c r="A36" i="11"/>
  <c r="C35" i="11"/>
  <c r="B35" i="11"/>
  <c r="A35" i="11"/>
  <c r="C34" i="11"/>
  <c r="B34" i="11"/>
  <c r="A34" i="11"/>
  <c r="C33" i="11"/>
  <c r="B33" i="11"/>
  <c r="A33" i="11"/>
  <c r="C32" i="11"/>
  <c r="B32" i="11"/>
  <c r="A32" i="11"/>
  <c r="C31" i="11"/>
  <c r="B31" i="11"/>
  <c r="A31" i="11"/>
  <c r="C30" i="11"/>
  <c r="B30" i="11"/>
  <c r="A30" i="11"/>
  <c r="C29" i="11"/>
  <c r="B29" i="11"/>
  <c r="A29" i="11"/>
  <c r="C28" i="11"/>
  <c r="B28" i="11"/>
  <c r="A28" i="11"/>
  <c r="C27" i="11"/>
  <c r="B27" i="11"/>
  <c r="A27" i="11"/>
  <c r="C26" i="11"/>
  <c r="B26" i="11"/>
  <c r="A26" i="11"/>
  <c r="C25" i="11"/>
  <c r="B25" i="11"/>
  <c r="A25" i="11"/>
  <c r="C24" i="11"/>
  <c r="B24" i="11"/>
  <c r="A24" i="11"/>
  <c r="C23" i="11"/>
  <c r="B23" i="11"/>
  <c r="A23" i="11"/>
  <c r="C22" i="11"/>
  <c r="B22" i="11"/>
  <c r="A22" i="11"/>
  <c r="C21" i="11"/>
  <c r="B21" i="11"/>
  <c r="A21" i="11"/>
  <c r="C20" i="11"/>
  <c r="B20" i="11"/>
  <c r="A20" i="11"/>
  <c r="C19" i="11"/>
  <c r="B19" i="11"/>
  <c r="A19" i="11"/>
  <c r="C18" i="11"/>
  <c r="B18" i="11"/>
  <c r="A18" i="11"/>
  <c r="C17" i="11"/>
  <c r="B17" i="11"/>
  <c r="A17" i="11"/>
  <c r="C16" i="11"/>
  <c r="B16" i="11"/>
  <c r="A16" i="11"/>
  <c r="C15" i="11"/>
  <c r="B15" i="11"/>
  <c r="A15" i="11"/>
  <c r="C14" i="11"/>
  <c r="B14" i="11"/>
  <c r="A14" i="11"/>
  <c r="C13" i="11"/>
  <c r="B13" i="11"/>
  <c r="A13" i="11"/>
  <c r="C12" i="11"/>
  <c r="B12" i="11"/>
  <c r="A12" i="11"/>
  <c r="C11" i="11"/>
  <c r="B11" i="11"/>
  <c r="A11" i="11"/>
  <c r="K8" i="11"/>
  <c r="J8" i="11"/>
  <c r="I8" i="11"/>
  <c r="H8" i="11"/>
  <c r="G8" i="11"/>
  <c r="F8" i="11"/>
  <c r="E8" i="11"/>
  <c r="D8" i="11"/>
  <c r="K7" i="11"/>
  <c r="J7" i="11"/>
  <c r="I7" i="11"/>
  <c r="H7" i="11"/>
  <c r="G7" i="11"/>
  <c r="F7" i="11"/>
  <c r="E7" i="11"/>
  <c r="D7" i="11"/>
  <c r="K6" i="11"/>
  <c r="J6" i="11"/>
  <c r="I6" i="11"/>
  <c r="H6" i="11"/>
  <c r="G6" i="11"/>
  <c r="F6" i="11"/>
  <c r="E6" i="11"/>
  <c r="D6" i="11"/>
  <c r="K5" i="11"/>
  <c r="J5" i="11"/>
  <c r="I5" i="11"/>
  <c r="H5" i="11"/>
  <c r="G5" i="11"/>
  <c r="F5" i="11"/>
  <c r="E5" i="11"/>
  <c r="D5" i="11"/>
  <c r="C2" i="11"/>
  <c r="C1" i="11"/>
  <c r="C99" i="10"/>
  <c r="B99" i="10"/>
  <c r="A99" i="10"/>
  <c r="C98" i="10"/>
  <c r="B98" i="10"/>
  <c r="A98" i="10"/>
  <c r="C97" i="10"/>
  <c r="B97" i="10"/>
  <c r="A97" i="10"/>
  <c r="C96" i="10"/>
  <c r="B96" i="10"/>
  <c r="A96" i="10"/>
  <c r="C95" i="10"/>
  <c r="B95" i="10"/>
  <c r="A95" i="10"/>
  <c r="C94" i="10"/>
  <c r="B94" i="10"/>
  <c r="A94" i="10"/>
  <c r="C93" i="10"/>
  <c r="B93" i="10"/>
  <c r="A93" i="10"/>
  <c r="C92" i="10"/>
  <c r="B92" i="10"/>
  <c r="A92" i="10"/>
  <c r="C91" i="10"/>
  <c r="B91" i="10"/>
  <c r="A91" i="10"/>
  <c r="C90" i="10"/>
  <c r="B90" i="10"/>
  <c r="A90" i="10"/>
  <c r="C89" i="10"/>
  <c r="B89" i="10"/>
  <c r="A89" i="10"/>
  <c r="C88" i="10"/>
  <c r="B88" i="10"/>
  <c r="A88" i="10"/>
  <c r="C87" i="10"/>
  <c r="B87" i="10"/>
  <c r="A87" i="10"/>
  <c r="C86" i="10"/>
  <c r="B86" i="10"/>
  <c r="A86" i="10"/>
  <c r="C85" i="10"/>
  <c r="B85" i="10"/>
  <c r="A85" i="10"/>
  <c r="C84" i="10"/>
  <c r="B84" i="10"/>
  <c r="A84" i="10"/>
  <c r="C83" i="10"/>
  <c r="B83" i="10"/>
  <c r="A83" i="10"/>
  <c r="C82" i="10"/>
  <c r="B82" i="10"/>
  <c r="A82" i="10"/>
  <c r="C81" i="10"/>
  <c r="B81" i="10"/>
  <c r="A81" i="10"/>
  <c r="C80" i="10"/>
  <c r="B80" i="10"/>
  <c r="A80" i="10"/>
  <c r="C79" i="10"/>
  <c r="B79" i="10"/>
  <c r="A79" i="10"/>
  <c r="C78" i="10"/>
  <c r="B78" i="10"/>
  <c r="A78" i="10"/>
  <c r="C77" i="10"/>
  <c r="B77" i="10"/>
  <c r="A77" i="10"/>
  <c r="C76" i="10"/>
  <c r="B76" i="10"/>
  <c r="A76" i="10"/>
  <c r="C75" i="10"/>
  <c r="B75" i="10"/>
  <c r="A75" i="10"/>
  <c r="C74" i="10"/>
  <c r="B74" i="10"/>
  <c r="A74" i="10"/>
  <c r="C73" i="10"/>
  <c r="B73" i="10"/>
  <c r="A73" i="10"/>
  <c r="C72" i="10"/>
  <c r="B72" i="10"/>
  <c r="A72" i="10"/>
  <c r="C71" i="10"/>
  <c r="B71" i="10"/>
  <c r="A71" i="10"/>
  <c r="C70" i="10"/>
  <c r="B70" i="10"/>
  <c r="A70" i="10"/>
  <c r="C69" i="10"/>
  <c r="B69" i="10"/>
  <c r="A69" i="10"/>
  <c r="C68" i="10"/>
  <c r="B68" i="10"/>
  <c r="A68" i="10"/>
  <c r="C67" i="10"/>
  <c r="B67" i="10"/>
  <c r="A67" i="10"/>
  <c r="C66" i="10"/>
  <c r="B66" i="10"/>
  <c r="A66" i="10"/>
  <c r="C65" i="10"/>
  <c r="B65" i="10"/>
  <c r="A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C55" i="10"/>
  <c r="B55" i="10"/>
  <c r="A55" i="10"/>
  <c r="C54" i="10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37" i="10"/>
  <c r="B37" i="10"/>
  <c r="A37" i="10"/>
  <c r="C36" i="10"/>
  <c r="B36" i="10"/>
  <c r="A36" i="10"/>
  <c r="C35" i="10"/>
  <c r="B35" i="10"/>
  <c r="A35" i="10"/>
  <c r="C34" i="10"/>
  <c r="B34" i="10"/>
  <c r="A34" i="10"/>
  <c r="C33" i="10"/>
  <c r="B33" i="10"/>
  <c r="A33" i="10"/>
  <c r="C32" i="10"/>
  <c r="B32" i="10"/>
  <c r="A32" i="10"/>
  <c r="C31" i="10"/>
  <c r="B31" i="10"/>
  <c r="A31" i="10"/>
  <c r="C30" i="10"/>
  <c r="B30" i="10"/>
  <c r="A30" i="10"/>
  <c r="C29" i="10"/>
  <c r="B29" i="10"/>
  <c r="A29" i="10"/>
  <c r="C28" i="10"/>
  <c r="B28" i="10"/>
  <c r="A28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K8" i="10"/>
  <c r="J8" i="10"/>
  <c r="I8" i="10"/>
  <c r="H8" i="10"/>
  <c r="G8" i="10"/>
  <c r="F8" i="10"/>
  <c r="E8" i="10"/>
  <c r="D8" i="10"/>
  <c r="K7" i="10"/>
  <c r="J7" i="10"/>
  <c r="I7" i="10"/>
  <c r="H7" i="10"/>
  <c r="G7" i="10"/>
  <c r="F7" i="10"/>
  <c r="E7" i="10"/>
  <c r="D7" i="10"/>
  <c r="K6" i="10"/>
  <c r="J6" i="10"/>
  <c r="I6" i="10"/>
  <c r="H6" i="10"/>
  <c r="G6" i="10"/>
  <c r="F6" i="10"/>
  <c r="E6" i="10"/>
  <c r="D6" i="10"/>
  <c r="K5" i="10"/>
  <c r="J5" i="10"/>
  <c r="I5" i="10"/>
  <c r="H5" i="10"/>
  <c r="G5" i="10"/>
  <c r="F5" i="10"/>
  <c r="E5" i="10"/>
  <c r="D5" i="10"/>
  <c r="C2" i="10"/>
  <c r="C1" i="10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C11" i="9"/>
  <c r="B11" i="9"/>
  <c r="A11" i="9"/>
  <c r="K8" i="9"/>
  <c r="J8" i="9"/>
  <c r="I8" i="9"/>
  <c r="H8" i="9"/>
  <c r="G8" i="9"/>
  <c r="F8" i="9"/>
  <c r="E8" i="9"/>
  <c r="D8" i="9"/>
  <c r="K7" i="9"/>
  <c r="J7" i="9"/>
  <c r="I7" i="9"/>
  <c r="H7" i="9"/>
  <c r="G7" i="9"/>
  <c r="F7" i="9"/>
  <c r="E7" i="9"/>
  <c r="D7" i="9"/>
  <c r="K6" i="9"/>
  <c r="J6" i="9"/>
  <c r="I6" i="9"/>
  <c r="H6" i="9"/>
  <c r="G6" i="9"/>
  <c r="F6" i="9"/>
  <c r="E6" i="9"/>
  <c r="D6" i="9"/>
  <c r="K5" i="9"/>
  <c r="J5" i="9"/>
  <c r="I5" i="9"/>
  <c r="H5" i="9"/>
  <c r="G5" i="9"/>
  <c r="F5" i="9"/>
  <c r="E5" i="9"/>
  <c r="D5" i="9"/>
  <c r="C2" i="9"/>
  <c r="C1" i="9"/>
  <c r="C99" i="8"/>
  <c r="B99" i="8"/>
  <c r="A99" i="8"/>
  <c r="C98" i="8"/>
  <c r="B98" i="8"/>
  <c r="A98" i="8"/>
  <c r="C97" i="8"/>
  <c r="B97" i="8"/>
  <c r="A97" i="8"/>
  <c r="C96" i="8"/>
  <c r="B96" i="8"/>
  <c r="A96" i="8"/>
  <c r="C95" i="8"/>
  <c r="B95" i="8"/>
  <c r="A95" i="8"/>
  <c r="C94" i="8"/>
  <c r="B94" i="8"/>
  <c r="A94" i="8"/>
  <c r="C93" i="8"/>
  <c r="B93" i="8"/>
  <c r="A93" i="8"/>
  <c r="C92" i="8"/>
  <c r="B92" i="8"/>
  <c r="A92" i="8"/>
  <c r="C91" i="8"/>
  <c r="B91" i="8"/>
  <c r="A91" i="8"/>
  <c r="C90" i="8"/>
  <c r="B90" i="8"/>
  <c r="A90" i="8"/>
  <c r="C89" i="8"/>
  <c r="B89" i="8"/>
  <c r="A89" i="8"/>
  <c r="C88" i="8"/>
  <c r="B88" i="8"/>
  <c r="A88" i="8"/>
  <c r="C87" i="8"/>
  <c r="B87" i="8"/>
  <c r="A87" i="8"/>
  <c r="C86" i="8"/>
  <c r="B86" i="8"/>
  <c r="A86" i="8"/>
  <c r="C85" i="8"/>
  <c r="B85" i="8"/>
  <c r="A85" i="8"/>
  <c r="C84" i="8"/>
  <c r="B84" i="8"/>
  <c r="A84" i="8"/>
  <c r="C83" i="8"/>
  <c r="B83" i="8"/>
  <c r="A83" i="8"/>
  <c r="C82" i="8"/>
  <c r="B82" i="8"/>
  <c r="A82" i="8"/>
  <c r="C81" i="8"/>
  <c r="B81" i="8"/>
  <c r="A81" i="8"/>
  <c r="C80" i="8"/>
  <c r="B80" i="8"/>
  <c r="A80" i="8"/>
  <c r="C79" i="8"/>
  <c r="B79" i="8"/>
  <c r="A79" i="8"/>
  <c r="C78" i="8"/>
  <c r="B78" i="8"/>
  <c r="A78" i="8"/>
  <c r="C77" i="8"/>
  <c r="B77" i="8"/>
  <c r="A77" i="8"/>
  <c r="C76" i="8"/>
  <c r="B76" i="8"/>
  <c r="A76" i="8"/>
  <c r="C75" i="8"/>
  <c r="B75" i="8"/>
  <c r="A75" i="8"/>
  <c r="C74" i="8"/>
  <c r="B74" i="8"/>
  <c r="A74" i="8"/>
  <c r="C73" i="8"/>
  <c r="B73" i="8"/>
  <c r="A73" i="8"/>
  <c r="C72" i="8"/>
  <c r="B72" i="8"/>
  <c r="A72" i="8"/>
  <c r="C71" i="8"/>
  <c r="B71" i="8"/>
  <c r="A71" i="8"/>
  <c r="C70" i="8"/>
  <c r="B70" i="8"/>
  <c r="A70" i="8"/>
  <c r="C69" i="8"/>
  <c r="B69" i="8"/>
  <c r="A69" i="8"/>
  <c r="C68" i="8"/>
  <c r="B68" i="8"/>
  <c r="A68" i="8"/>
  <c r="C67" i="8"/>
  <c r="B67" i="8"/>
  <c r="A67" i="8"/>
  <c r="C66" i="8"/>
  <c r="B66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5" i="8"/>
  <c r="B15" i="8"/>
  <c r="A15" i="8"/>
  <c r="C14" i="8"/>
  <c r="B14" i="8"/>
  <c r="A14" i="8"/>
  <c r="C13" i="8"/>
  <c r="B13" i="8"/>
  <c r="A13" i="8"/>
  <c r="C12" i="8"/>
  <c r="B12" i="8"/>
  <c r="A12" i="8"/>
  <c r="C11" i="8"/>
  <c r="B11" i="8"/>
  <c r="A11" i="8"/>
  <c r="K8" i="8"/>
  <c r="J8" i="8"/>
  <c r="I8" i="8"/>
  <c r="H8" i="8"/>
  <c r="G8" i="8"/>
  <c r="F8" i="8"/>
  <c r="E8" i="8"/>
  <c r="D8" i="8"/>
  <c r="K7" i="8"/>
  <c r="J7" i="8"/>
  <c r="I7" i="8"/>
  <c r="H7" i="8"/>
  <c r="G7" i="8"/>
  <c r="F7" i="8"/>
  <c r="E7" i="8"/>
  <c r="D7" i="8"/>
  <c r="K6" i="8"/>
  <c r="J6" i="8"/>
  <c r="I6" i="8"/>
  <c r="H6" i="8"/>
  <c r="G6" i="8"/>
  <c r="F6" i="8"/>
  <c r="E6" i="8"/>
  <c r="D6" i="8"/>
  <c r="K5" i="8"/>
  <c r="J5" i="8"/>
  <c r="I5" i="8"/>
  <c r="H5" i="8"/>
  <c r="G5" i="8"/>
  <c r="F5" i="8"/>
  <c r="E5" i="8"/>
  <c r="D5" i="8"/>
  <c r="C2" i="8"/>
  <c r="C1" i="8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C11" i="7"/>
  <c r="B11" i="7"/>
  <c r="A11" i="7"/>
  <c r="K8" i="7"/>
  <c r="J8" i="7"/>
  <c r="I8" i="7"/>
  <c r="H8" i="7"/>
  <c r="G8" i="7"/>
  <c r="F8" i="7"/>
  <c r="E8" i="7"/>
  <c r="D8" i="7"/>
  <c r="K7" i="7"/>
  <c r="J7" i="7"/>
  <c r="I7" i="7"/>
  <c r="H7" i="7"/>
  <c r="G7" i="7"/>
  <c r="F7" i="7"/>
  <c r="E7" i="7"/>
  <c r="D7" i="7"/>
  <c r="K6" i="7"/>
  <c r="J6" i="7"/>
  <c r="I6" i="7"/>
  <c r="H6" i="7"/>
  <c r="G6" i="7"/>
  <c r="F6" i="7"/>
  <c r="E6" i="7"/>
  <c r="D6" i="7"/>
  <c r="K5" i="7"/>
  <c r="J5" i="7"/>
  <c r="I5" i="7"/>
  <c r="H5" i="7"/>
  <c r="G5" i="7"/>
  <c r="F5" i="7"/>
  <c r="E5" i="7"/>
  <c r="D5" i="7"/>
  <c r="C2" i="7"/>
  <c r="C1" i="7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K8" i="6"/>
  <c r="J8" i="6"/>
  <c r="I8" i="6"/>
  <c r="H8" i="6"/>
  <c r="G8" i="6"/>
  <c r="F8" i="6"/>
  <c r="E8" i="6"/>
  <c r="D8" i="6"/>
  <c r="K7" i="6"/>
  <c r="J7" i="6"/>
  <c r="I7" i="6"/>
  <c r="H7" i="6"/>
  <c r="G7" i="6"/>
  <c r="F7" i="6"/>
  <c r="E7" i="6"/>
  <c r="D7" i="6"/>
  <c r="K6" i="6"/>
  <c r="J6" i="6"/>
  <c r="I6" i="6"/>
  <c r="H6" i="6"/>
  <c r="G6" i="6"/>
  <c r="F6" i="6"/>
  <c r="E6" i="6"/>
  <c r="D6" i="6"/>
  <c r="K5" i="6"/>
  <c r="J5" i="6"/>
  <c r="I5" i="6"/>
  <c r="H5" i="6"/>
  <c r="G5" i="6"/>
  <c r="F5" i="6"/>
  <c r="E5" i="6"/>
  <c r="D5" i="6"/>
  <c r="C2" i="6"/>
  <c r="C1" i="6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E8" i="5"/>
  <c r="D8" i="5"/>
  <c r="E7" i="5"/>
  <c r="D7" i="5"/>
  <c r="E6" i="5"/>
  <c r="D6" i="5"/>
  <c r="E5" i="5"/>
  <c r="D5" i="5"/>
  <c r="C2" i="5"/>
  <c r="C1" i="5"/>
  <c r="C99" i="4"/>
  <c r="B99" i="4"/>
  <c r="A99" i="4"/>
  <c r="C98" i="4"/>
  <c r="B98" i="4"/>
  <c r="A98" i="4"/>
  <c r="C97" i="4"/>
  <c r="B97" i="4"/>
  <c r="A97" i="4"/>
  <c r="C96" i="4"/>
  <c r="B96" i="4"/>
  <c r="A96" i="4"/>
  <c r="C95" i="4"/>
  <c r="B95" i="4"/>
  <c r="A95" i="4"/>
  <c r="C94" i="4"/>
  <c r="B94" i="4"/>
  <c r="A94" i="4"/>
  <c r="C93" i="4"/>
  <c r="B93" i="4"/>
  <c r="A93" i="4"/>
  <c r="C92" i="4"/>
  <c r="B92" i="4"/>
  <c r="A92" i="4"/>
  <c r="C91" i="4"/>
  <c r="B91" i="4"/>
  <c r="A91" i="4"/>
  <c r="C90" i="4"/>
  <c r="B90" i="4"/>
  <c r="A90" i="4"/>
  <c r="C89" i="4"/>
  <c r="B89" i="4"/>
  <c r="A89" i="4"/>
  <c r="C88" i="4"/>
  <c r="B88" i="4"/>
  <c r="A88" i="4"/>
  <c r="C87" i="4"/>
  <c r="B87" i="4"/>
  <c r="A87" i="4"/>
  <c r="C86" i="4"/>
  <c r="B86" i="4"/>
  <c r="A86" i="4"/>
  <c r="C85" i="4"/>
  <c r="B85" i="4"/>
  <c r="A85" i="4"/>
  <c r="C84" i="4"/>
  <c r="B84" i="4"/>
  <c r="A84" i="4"/>
  <c r="C83" i="4"/>
  <c r="B83" i="4"/>
  <c r="A83" i="4"/>
  <c r="C82" i="4"/>
  <c r="B82" i="4"/>
  <c r="A82" i="4"/>
  <c r="C81" i="4"/>
  <c r="B81" i="4"/>
  <c r="A81" i="4"/>
  <c r="C80" i="4"/>
  <c r="B80" i="4"/>
  <c r="A80" i="4"/>
  <c r="C79" i="4"/>
  <c r="B79" i="4"/>
  <c r="A79" i="4"/>
  <c r="C78" i="4"/>
  <c r="B78" i="4"/>
  <c r="A78" i="4"/>
  <c r="C77" i="4"/>
  <c r="B77" i="4"/>
  <c r="A77" i="4"/>
  <c r="C76" i="4"/>
  <c r="B76" i="4"/>
  <c r="A76" i="4"/>
  <c r="C75" i="4"/>
  <c r="B75" i="4"/>
  <c r="A75" i="4"/>
  <c r="C74" i="4"/>
  <c r="B74" i="4"/>
  <c r="A74" i="4"/>
  <c r="C73" i="4"/>
  <c r="B73" i="4"/>
  <c r="A73" i="4"/>
  <c r="C72" i="4"/>
  <c r="B72" i="4"/>
  <c r="A72" i="4"/>
  <c r="C71" i="4"/>
  <c r="B71" i="4"/>
  <c r="A71" i="4"/>
  <c r="C70" i="4"/>
  <c r="B70" i="4"/>
  <c r="A70" i="4"/>
  <c r="C69" i="4"/>
  <c r="B69" i="4"/>
  <c r="A69" i="4"/>
  <c r="C68" i="4"/>
  <c r="B68" i="4"/>
  <c r="A68" i="4"/>
  <c r="C67" i="4"/>
  <c r="B67" i="4"/>
  <c r="A67" i="4"/>
  <c r="C66" i="4"/>
  <c r="B66" i="4"/>
  <c r="A66" i="4"/>
  <c r="C65" i="4"/>
  <c r="B65" i="4"/>
  <c r="A65" i="4"/>
  <c r="C64" i="4"/>
  <c r="B64" i="4"/>
  <c r="A64" i="4"/>
  <c r="C63" i="4"/>
  <c r="B63" i="4"/>
  <c r="A63" i="4"/>
  <c r="C62" i="4"/>
  <c r="B62" i="4"/>
  <c r="A62" i="4"/>
  <c r="C61" i="4"/>
  <c r="B61" i="4"/>
  <c r="A61" i="4"/>
  <c r="C60" i="4"/>
  <c r="B60" i="4"/>
  <c r="A60" i="4"/>
  <c r="C59" i="4"/>
  <c r="B59" i="4"/>
  <c r="A59" i="4"/>
  <c r="C58" i="4"/>
  <c r="B58" i="4"/>
  <c r="A58" i="4"/>
  <c r="C57" i="4"/>
  <c r="B57" i="4"/>
  <c r="A57" i="4"/>
  <c r="C56" i="4"/>
  <c r="B56" i="4"/>
  <c r="A56" i="4"/>
  <c r="C55" i="4"/>
  <c r="B55" i="4"/>
  <c r="A55" i="4"/>
  <c r="C54" i="4"/>
  <c r="B54" i="4"/>
  <c r="A54" i="4"/>
  <c r="C53" i="4"/>
  <c r="B53" i="4"/>
  <c r="A53" i="4"/>
  <c r="C52" i="4"/>
  <c r="B52" i="4"/>
  <c r="A52" i="4"/>
  <c r="C51" i="4"/>
  <c r="B51" i="4"/>
  <c r="A51" i="4"/>
  <c r="C50" i="4"/>
  <c r="B50" i="4"/>
  <c r="A50" i="4"/>
  <c r="C49" i="4"/>
  <c r="B49" i="4"/>
  <c r="A49" i="4"/>
  <c r="C48" i="4"/>
  <c r="B48" i="4"/>
  <c r="A48" i="4"/>
  <c r="C47" i="4"/>
  <c r="B47" i="4"/>
  <c r="A47" i="4"/>
  <c r="C46" i="4"/>
  <c r="B46" i="4"/>
  <c r="A46" i="4"/>
  <c r="C45" i="4"/>
  <c r="B45" i="4"/>
  <c r="A45" i="4"/>
  <c r="C44" i="4"/>
  <c r="B44" i="4"/>
  <c r="A44" i="4"/>
  <c r="C43" i="4"/>
  <c r="B43" i="4"/>
  <c r="A43" i="4"/>
  <c r="C42" i="4"/>
  <c r="B42" i="4"/>
  <c r="A42" i="4"/>
  <c r="C41" i="4"/>
  <c r="B41" i="4"/>
  <c r="A41" i="4"/>
  <c r="C40" i="4"/>
  <c r="B40" i="4"/>
  <c r="A40" i="4"/>
  <c r="C39" i="4"/>
  <c r="B39" i="4"/>
  <c r="A39" i="4"/>
  <c r="C38" i="4"/>
  <c r="B38" i="4"/>
  <c r="A38" i="4"/>
  <c r="C37" i="4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K8" i="4"/>
  <c r="J8" i="4"/>
  <c r="I8" i="4"/>
  <c r="H8" i="4"/>
  <c r="G8" i="4"/>
  <c r="F8" i="4"/>
  <c r="E8" i="4"/>
  <c r="D8" i="4"/>
  <c r="K7" i="4"/>
  <c r="J7" i="4"/>
  <c r="I7" i="4"/>
  <c r="H7" i="4"/>
  <c r="G7" i="4"/>
  <c r="F7" i="4"/>
  <c r="E7" i="4"/>
  <c r="D7" i="4"/>
  <c r="D6" i="4"/>
  <c r="D5" i="4"/>
  <c r="C2" i="4"/>
  <c r="C1" i="4"/>
  <c r="C99" i="3"/>
  <c r="B99" i="3"/>
  <c r="A99" i="3"/>
  <c r="C98" i="3"/>
  <c r="B98" i="3"/>
  <c r="A98" i="3"/>
  <c r="C97" i="3"/>
  <c r="B97" i="3"/>
  <c r="A97" i="3"/>
  <c r="C96" i="3"/>
  <c r="B96" i="3"/>
  <c r="A96" i="3"/>
  <c r="C95" i="3"/>
  <c r="B95" i="3"/>
  <c r="A95" i="3"/>
  <c r="C94" i="3"/>
  <c r="B94" i="3"/>
  <c r="A94" i="3"/>
  <c r="C93" i="3"/>
  <c r="B93" i="3"/>
  <c r="A93" i="3"/>
  <c r="C92" i="3"/>
  <c r="B92" i="3"/>
  <c r="A92" i="3"/>
  <c r="C91" i="3"/>
  <c r="B91" i="3"/>
  <c r="A91" i="3"/>
  <c r="C90" i="3"/>
  <c r="B90" i="3"/>
  <c r="A90" i="3"/>
  <c r="C89" i="3"/>
  <c r="B89" i="3"/>
  <c r="A89" i="3"/>
  <c r="C88" i="3"/>
  <c r="B88" i="3"/>
  <c r="A88" i="3"/>
  <c r="C87" i="3"/>
  <c r="B87" i="3"/>
  <c r="A87" i="3"/>
  <c r="C86" i="3"/>
  <c r="B86" i="3"/>
  <c r="A86" i="3"/>
  <c r="C85" i="3"/>
  <c r="B85" i="3"/>
  <c r="A85" i="3"/>
  <c r="C84" i="3"/>
  <c r="B84" i="3"/>
  <c r="A84" i="3"/>
  <c r="C83" i="3"/>
  <c r="B83" i="3"/>
  <c r="A83" i="3"/>
  <c r="C82" i="3"/>
  <c r="B82" i="3"/>
  <c r="A82" i="3"/>
  <c r="C81" i="3"/>
  <c r="B81" i="3"/>
  <c r="A81" i="3"/>
  <c r="C80" i="3"/>
  <c r="B80" i="3"/>
  <c r="A80" i="3"/>
  <c r="C79" i="3"/>
  <c r="B79" i="3"/>
  <c r="A79" i="3"/>
  <c r="C78" i="3"/>
  <c r="B78" i="3"/>
  <c r="A78" i="3"/>
  <c r="C77" i="3"/>
  <c r="B77" i="3"/>
  <c r="A77" i="3"/>
  <c r="C76" i="3"/>
  <c r="B76" i="3"/>
  <c r="A76" i="3"/>
  <c r="C75" i="3"/>
  <c r="B75" i="3"/>
  <c r="A75" i="3"/>
  <c r="C74" i="3"/>
  <c r="B74" i="3"/>
  <c r="A74" i="3"/>
  <c r="C73" i="3"/>
  <c r="B73" i="3"/>
  <c r="A73" i="3"/>
  <c r="C72" i="3"/>
  <c r="B72" i="3"/>
  <c r="A72" i="3"/>
  <c r="C71" i="3"/>
  <c r="B71" i="3"/>
  <c r="A71" i="3"/>
  <c r="C70" i="3"/>
  <c r="B70" i="3"/>
  <c r="A70" i="3"/>
  <c r="C69" i="3"/>
  <c r="B69" i="3"/>
  <c r="A69" i="3"/>
  <c r="C68" i="3"/>
  <c r="B68" i="3"/>
  <c r="A68" i="3"/>
  <c r="C67" i="3"/>
  <c r="B67" i="3"/>
  <c r="A67" i="3"/>
  <c r="C66" i="3"/>
  <c r="B66" i="3"/>
  <c r="A66" i="3"/>
  <c r="C65" i="3"/>
  <c r="B65" i="3"/>
  <c r="A65" i="3"/>
  <c r="C64" i="3"/>
  <c r="B64" i="3"/>
  <c r="A64" i="3"/>
  <c r="C63" i="3"/>
  <c r="B63" i="3"/>
  <c r="A63" i="3"/>
  <c r="C62" i="3"/>
  <c r="B62" i="3"/>
  <c r="A62" i="3"/>
  <c r="C61" i="3"/>
  <c r="B61" i="3"/>
  <c r="A61" i="3"/>
  <c r="C60" i="3"/>
  <c r="B60" i="3"/>
  <c r="A60" i="3"/>
  <c r="C59" i="3"/>
  <c r="B59" i="3"/>
  <c r="A59" i="3"/>
  <c r="C58" i="3"/>
  <c r="B58" i="3"/>
  <c r="A58" i="3"/>
  <c r="C57" i="3"/>
  <c r="B57" i="3"/>
  <c r="A57" i="3"/>
  <c r="C56" i="3"/>
  <c r="B56" i="3"/>
  <c r="A56" i="3"/>
  <c r="C55" i="3"/>
  <c r="B55" i="3"/>
  <c r="A55" i="3"/>
  <c r="C54" i="3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K8" i="3"/>
  <c r="J8" i="3"/>
  <c r="I8" i="3"/>
  <c r="H8" i="3"/>
  <c r="G8" i="3"/>
  <c r="F8" i="3"/>
  <c r="E8" i="3"/>
  <c r="D8" i="3"/>
  <c r="K7" i="3"/>
  <c r="J7" i="3"/>
  <c r="I7" i="3"/>
  <c r="H7" i="3"/>
  <c r="G7" i="3"/>
  <c r="F7" i="3"/>
  <c r="E7" i="3"/>
  <c r="D7" i="3"/>
  <c r="K6" i="3"/>
  <c r="J6" i="3"/>
  <c r="I6" i="3"/>
  <c r="H6" i="3"/>
  <c r="G6" i="3"/>
  <c r="F6" i="3"/>
  <c r="E6" i="3"/>
  <c r="D6" i="3"/>
  <c r="K5" i="3"/>
  <c r="J5" i="3"/>
  <c r="I5" i="3"/>
  <c r="H5" i="3"/>
  <c r="G5" i="3"/>
  <c r="F5" i="3"/>
  <c r="E5" i="3"/>
  <c r="D5" i="3"/>
  <c r="C2" i="3"/>
  <c r="C1" i="3"/>
  <c r="D8" i="2"/>
  <c r="A8" i="2"/>
  <c r="D7" i="2"/>
  <c r="A7" i="2"/>
  <c r="D6" i="2"/>
  <c r="A6" i="2"/>
  <c r="D5" i="2"/>
  <c r="A5" i="2"/>
  <c r="D4" i="2"/>
  <c r="A4" i="2"/>
  <c r="D3" i="2"/>
  <c r="A3" i="2"/>
  <c r="D2" i="2"/>
  <c r="A2" i="2"/>
  <c r="M105" i="1"/>
  <c r="C101" i="1"/>
  <c r="M99" i="1"/>
  <c r="C95" i="1"/>
  <c r="M93" i="1"/>
  <c r="C89" i="1"/>
  <c r="M87" i="1"/>
  <c r="C83" i="1"/>
  <c r="M81" i="1"/>
  <c r="C77" i="1"/>
  <c r="M75" i="1"/>
  <c r="C71" i="1"/>
  <c r="M69" i="1"/>
  <c r="C65" i="1"/>
  <c r="M63" i="1"/>
  <c r="C59" i="1"/>
  <c r="C53" i="1"/>
  <c r="M51" i="1"/>
  <c r="C47" i="1"/>
  <c r="M108" i="1" l="1"/>
  <c r="L25" i="12"/>
  <c r="L93" i="6"/>
  <c r="L31" i="12"/>
  <c r="L98" i="7"/>
  <c r="L65" i="8"/>
  <c r="L94" i="4"/>
  <c r="L81" i="8"/>
  <c r="L85" i="10"/>
  <c r="L20" i="11"/>
  <c r="L99" i="5"/>
  <c r="L17" i="12"/>
  <c r="L97" i="8"/>
  <c r="L17" i="11"/>
  <c r="L98" i="4"/>
  <c r="L38" i="4"/>
  <c r="L70" i="4"/>
  <c r="L92" i="5"/>
  <c r="L93" i="8"/>
  <c r="L25" i="8"/>
  <c r="L57" i="8"/>
  <c r="L89" i="8"/>
  <c r="L98" i="11"/>
  <c r="L41" i="11"/>
  <c r="L29" i="3"/>
  <c r="L22" i="4"/>
  <c r="L54" i="4"/>
  <c r="L86" i="4"/>
  <c r="L97" i="6"/>
  <c r="L56" i="7"/>
  <c r="L41" i="8"/>
  <c r="L73" i="8"/>
  <c r="L93" i="11"/>
  <c r="L25" i="11"/>
  <c r="L57" i="11"/>
  <c r="L14" i="4"/>
  <c r="L46" i="4"/>
  <c r="L78" i="4"/>
  <c r="L33" i="8"/>
  <c r="L49" i="11"/>
  <c r="L30" i="4"/>
  <c r="L62" i="4"/>
  <c r="L85" i="6"/>
  <c r="L93" i="7"/>
  <c r="L48" i="8"/>
  <c r="L17" i="8"/>
  <c r="L49" i="8"/>
  <c r="L33" i="11"/>
  <c r="L13" i="3"/>
  <c r="L17" i="3"/>
  <c r="L21" i="3"/>
  <c r="L99" i="3"/>
  <c r="L18" i="4"/>
  <c r="L26" i="4"/>
  <c r="L34" i="4"/>
  <c r="L42" i="4"/>
  <c r="L50" i="4"/>
  <c r="L58" i="4"/>
  <c r="L66" i="4"/>
  <c r="L74" i="4"/>
  <c r="L82" i="4"/>
  <c r="L90" i="4"/>
  <c r="L25" i="3"/>
  <c r="L30" i="3"/>
  <c r="L38" i="3"/>
  <c r="L46" i="3"/>
  <c r="L54" i="3"/>
  <c r="L62" i="3"/>
  <c r="L70" i="3"/>
  <c r="L78" i="3"/>
  <c r="L86" i="3"/>
  <c r="L94" i="3"/>
  <c r="L99" i="4"/>
  <c r="L18" i="5"/>
  <c r="L26" i="5"/>
  <c r="L34" i="5"/>
  <c r="L42" i="5"/>
  <c r="L50" i="5"/>
  <c r="L58" i="5"/>
  <c r="L66" i="5"/>
  <c r="L74" i="5"/>
  <c r="L82" i="5"/>
  <c r="L52" i="6"/>
  <c r="L48" i="6"/>
  <c r="L44" i="6"/>
  <c r="L40" i="6"/>
  <c r="L36" i="6"/>
  <c r="L32" i="6"/>
  <c r="L28" i="6"/>
  <c r="L24" i="6"/>
  <c r="L21" i="6"/>
  <c r="L15" i="6"/>
  <c r="L13" i="6"/>
  <c r="L20" i="6"/>
  <c r="L14" i="3"/>
  <c r="L18" i="3"/>
  <c r="L22" i="3"/>
  <c r="L26" i="3"/>
  <c r="L34" i="3"/>
  <c r="L42" i="3"/>
  <c r="L50" i="3"/>
  <c r="L58" i="3"/>
  <c r="L66" i="3"/>
  <c r="L74" i="3"/>
  <c r="L82" i="3"/>
  <c r="L90" i="3"/>
  <c r="L98" i="3"/>
  <c r="L14" i="5"/>
  <c r="L22" i="5"/>
  <c r="L30" i="5"/>
  <c r="L38" i="5"/>
  <c r="L46" i="5"/>
  <c r="L54" i="5"/>
  <c r="L62" i="5"/>
  <c r="L70" i="5"/>
  <c r="L78" i="5"/>
  <c r="L86" i="5"/>
  <c r="L12" i="6"/>
  <c r="L11" i="3"/>
  <c r="L12" i="3"/>
  <c r="L16" i="3"/>
  <c r="L20" i="3"/>
  <c r="L24" i="3"/>
  <c r="L28" i="3"/>
  <c r="L32" i="3"/>
  <c r="L36" i="3"/>
  <c r="L40" i="3"/>
  <c r="L44" i="3"/>
  <c r="L48" i="3"/>
  <c r="L52" i="3"/>
  <c r="L56" i="3"/>
  <c r="L60" i="3"/>
  <c r="L64" i="3"/>
  <c r="L68" i="3"/>
  <c r="L72" i="3"/>
  <c r="L76" i="3"/>
  <c r="L80" i="3"/>
  <c r="L84" i="3"/>
  <c r="L88" i="3"/>
  <c r="L92" i="3"/>
  <c r="L96" i="3"/>
  <c r="L12" i="4"/>
  <c r="L16" i="4"/>
  <c r="L20" i="4"/>
  <c r="L24" i="4"/>
  <c r="L28" i="4"/>
  <c r="L32" i="4"/>
  <c r="L36" i="4"/>
  <c r="L40" i="4"/>
  <c r="L44" i="4"/>
  <c r="L48" i="4"/>
  <c r="L52" i="4"/>
  <c r="L56" i="4"/>
  <c r="L60" i="4"/>
  <c r="L64" i="4"/>
  <c r="L68" i="4"/>
  <c r="L72" i="4"/>
  <c r="L76" i="4"/>
  <c r="L80" i="4"/>
  <c r="L84" i="4"/>
  <c r="L88" i="4"/>
  <c r="L92" i="4"/>
  <c r="L96" i="4"/>
  <c r="L12" i="5"/>
  <c r="L16" i="5"/>
  <c r="L20" i="5"/>
  <c r="L24" i="5"/>
  <c r="L28" i="5"/>
  <c r="L32" i="5"/>
  <c r="L36" i="5"/>
  <c r="L40" i="5"/>
  <c r="L44" i="5"/>
  <c r="L48" i="5"/>
  <c r="L52" i="5"/>
  <c r="L56" i="5"/>
  <c r="L60" i="5"/>
  <c r="L64" i="5"/>
  <c r="L68" i="5"/>
  <c r="L72" i="5"/>
  <c r="L76" i="5"/>
  <c r="L80" i="5"/>
  <c r="L84" i="5"/>
  <c r="L88" i="5"/>
  <c r="L96" i="5"/>
  <c r="L16" i="6"/>
  <c r="L25" i="6"/>
  <c r="L29" i="6"/>
  <c r="L33" i="6"/>
  <c r="L37" i="6"/>
  <c r="L41" i="6"/>
  <c r="L45" i="6"/>
  <c r="L49" i="6"/>
  <c r="L53" i="6"/>
  <c r="L57" i="6"/>
  <c r="L61" i="6"/>
  <c r="L65" i="6"/>
  <c r="L69" i="6"/>
  <c r="L73" i="6"/>
  <c r="L77" i="6"/>
  <c r="L81" i="6"/>
  <c r="L89" i="6"/>
  <c r="L13" i="8"/>
  <c r="L21" i="8"/>
  <c r="L29" i="8"/>
  <c r="L37" i="8"/>
  <c r="L45" i="8"/>
  <c r="L53" i="8"/>
  <c r="L61" i="8"/>
  <c r="L69" i="8"/>
  <c r="L77" i="8"/>
  <c r="L85" i="8"/>
  <c r="L33" i="3"/>
  <c r="L37" i="3"/>
  <c r="L41" i="3"/>
  <c r="L45" i="3"/>
  <c r="L49" i="3"/>
  <c r="L53" i="3"/>
  <c r="L57" i="3"/>
  <c r="L61" i="3"/>
  <c r="L65" i="3"/>
  <c r="L69" i="3"/>
  <c r="L73" i="3"/>
  <c r="L77" i="3"/>
  <c r="L81" i="3"/>
  <c r="L85" i="3"/>
  <c r="L89" i="3"/>
  <c r="L93" i="3"/>
  <c r="L97" i="3"/>
  <c r="L13" i="4"/>
  <c r="L17" i="4"/>
  <c r="L21" i="4"/>
  <c r="L25" i="4"/>
  <c r="L29" i="4"/>
  <c r="L33" i="4"/>
  <c r="L37" i="4"/>
  <c r="L41" i="4"/>
  <c r="L45" i="4"/>
  <c r="L49" i="4"/>
  <c r="L53" i="4"/>
  <c r="L57" i="4"/>
  <c r="L61" i="4"/>
  <c r="L65" i="4"/>
  <c r="L69" i="4"/>
  <c r="L73" i="4"/>
  <c r="L77" i="4"/>
  <c r="L81" i="4"/>
  <c r="L85" i="4"/>
  <c r="L89" i="4"/>
  <c r="L93" i="4"/>
  <c r="L97" i="4"/>
  <c r="L13" i="5"/>
  <c r="L17" i="5"/>
  <c r="L21" i="5"/>
  <c r="L25" i="5"/>
  <c r="L29" i="5"/>
  <c r="L33" i="5"/>
  <c r="L37" i="5"/>
  <c r="L41" i="5"/>
  <c r="L45" i="5"/>
  <c r="L49" i="5"/>
  <c r="L53" i="5"/>
  <c r="L57" i="5"/>
  <c r="L61" i="5"/>
  <c r="L65" i="5"/>
  <c r="L69" i="5"/>
  <c r="L73" i="5"/>
  <c r="L77" i="5"/>
  <c r="L81" i="5"/>
  <c r="L85" i="5"/>
  <c r="L89" i="5"/>
  <c r="L91" i="5"/>
  <c r="L97" i="5"/>
  <c r="L98" i="6"/>
  <c r="L94" i="6"/>
  <c r="L90" i="6"/>
  <c r="L86" i="6"/>
  <c r="L82" i="6"/>
  <c r="L78" i="6"/>
  <c r="L74" i="6"/>
  <c r="L70" i="6"/>
  <c r="L66" i="6"/>
  <c r="L62" i="6"/>
  <c r="L58" i="6"/>
  <c r="L54" i="6"/>
  <c r="L50" i="6"/>
  <c r="L46" i="6"/>
  <c r="L42" i="6"/>
  <c r="L38" i="6"/>
  <c r="L34" i="6"/>
  <c r="L30" i="6"/>
  <c r="L26" i="6"/>
  <c r="L22" i="6"/>
  <c r="L18" i="6"/>
  <c r="L14" i="6"/>
  <c r="L96" i="6"/>
  <c r="L92" i="6"/>
  <c r="L88" i="6"/>
  <c r="L84" i="6"/>
  <c r="L99" i="6"/>
  <c r="L95" i="6"/>
  <c r="L91" i="6"/>
  <c r="L87" i="6"/>
  <c r="L83" i="6"/>
  <c r="L79" i="6"/>
  <c r="L75" i="6"/>
  <c r="L71" i="6"/>
  <c r="L67" i="6"/>
  <c r="L63" i="6"/>
  <c r="L59" i="6"/>
  <c r="L55" i="6"/>
  <c r="L51" i="6"/>
  <c r="L47" i="6"/>
  <c r="L43" i="6"/>
  <c r="L39" i="6"/>
  <c r="L35" i="6"/>
  <c r="L31" i="6"/>
  <c r="L27" i="6"/>
  <c r="L23" i="6"/>
  <c r="L8" i="6"/>
  <c r="L11" i="6"/>
  <c r="L17" i="6"/>
  <c r="L19" i="6"/>
  <c r="L17" i="7"/>
  <c r="L25" i="7"/>
  <c r="L33" i="7"/>
  <c r="L41" i="7"/>
  <c r="L49" i="7"/>
  <c r="L57" i="7"/>
  <c r="L65" i="7"/>
  <c r="L73" i="7"/>
  <c r="L81" i="7"/>
  <c r="L89" i="7"/>
  <c r="L97" i="7"/>
  <c r="L32" i="9"/>
  <c r="L97" i="9"/>
  <c r="L89" i="9"/>
  <c r="L81" i="9"/>
  <c r="L73" i="9"/>
  <c r="L65" i="9"/>
  <c r="L57" i="9"/>
  <c r="L49" i="9"/>
  <c r="L41" i="9"/>
  <c r="L33" i="9"/>
  <c r="L93" i="9"/>
  <c r="L85" i="9"/>
  <c r="L77" i="9"/>
  <c r="L69" i="9"/>
  <c r="L61" i="9"/>
  <c r="L53" i="9"/>
  <c r="L45" i="9"/>
  <c r="L37" i="9"/>
  <c r="L29" i="9"/>
  <c r="L25" i="9"/>
  <c r="L21" i="9"/>
  <c r="L17" i="9"/>
  <c r="L13" i="9"/>
  <c r="L28" i="9"/>
  <c r="L24" i="9"/>
  <c r="L20" i="9"/>
  <c r="L16" i="9"/>
  <c r="L12" i="9"/>
  <c r="L21" i="10"/>
  <c r="L37" i="10"/>
  <c r="L53" i="10"/>
  <c r="L69" i="10"/>
  <c r="L8" i="3"/>
  <c r="L15" i="3"/>
  <c r="L19" i="3"/>
  <c r="L23" i="3"/>
  <c r="L27" i="3"/>
  <c r="L31" i="3"/>
  <c r="L35" i="3"/>
  <c r="L39" i="3"/>
  <c r="L43" i="3"/>
  <c r="L47" i="3"/>
  <c r="L51" i="3"/>
  <c r="L55" i="3"/>
  <c r="L59" i="3"/>
  <c r="L63" i="3"/>
  <c r="L67" i="3"/>
  <c r="L71" i="3"/>
  <c r="L75" i="3"/>
  <c r="L79" i="3"/>
  <c r="L83" i="3"/>
  <c r="L87" i="3"/>
  <c r="L91" i="3"/>
  <c r="L95" i="3"/>
  <c r="L8" i="4"/>
  <c r="L11" i="4"/>
  <c r="L15" i="4"/>
  <c r="L19" i="4"/>
  <c r="L23" i="4"/>
  <c r="L27" i="4"/>
  <c r="L31" i="4"/>
  <c r="L35" i="4"/>
  <c r="L39" i="4"/>
  <c r="L43" i="4"/>
  <c r="L47" i="4"/>
  <c r="L51" i="4"/>
  <c r="L55" i="4"/>
  <c r="L59" i="4"/>
  <c r="L63" i="4"/>
  <c r="L67" i="4"/>
  <c r="L71" i="4"/>
  <c r="M71" i="4" s="1"/>
  <c r="F72" i="13" s="1"/>
  <c r="S72" i="13" s="1"/>
  <c r="L75" i="4"/>
  <c r="L79" i="4"/>
  <c r="L83" i="4"/>
  <c r="L87" i="4"/>
  <c r="L91" i="4"/>
  <c r="L95" i="4"/>
  <c r="L98" i="5"/>
  <c r="L94" i="5"/>
  <c r="L90" i="5"/>
  <c r="L8" i="5"/>
  <c r="L11" i="5"/>
  <c r="L15" i="5"/>
  <c r="L19" i="5"/>
  <c r="L23" i="5"/>
  <c r="L27" i="5"/>
  <c r="L31" i="5"/>
  <c r="L35" i="5"/>
  <c r="L39" i="5"/>
  <c r="L43" i="5"/>
  <c r="L47" i="5"/>
  <c r="L51" i="5"/>
  <c r="L55" i="5"/>
  <c r="L59" i="5"/>
  <c r="L63" i="5"/>
  <c r="L67" i="5"/>
  <c r="L71" i="5"/>
  <c r="L75" i="5"/>
  <c r="L79" i="5"/>
  <c r="L83" i="5"/>
  <c r="L87" i="5"/>
  <c r="L93" i="5"/>
  <c r="L95" i="5"/>
  <c r="L56" i="6"/>
  <c r="L60" i="6"/>
  <c r="L64" i="6"/>
  <c r="L68" i="6"/>
  <c r="L72" i="6"/>
  <c r="L76" i="6"/>
  <c r="L80" i="6"/>
  <c r="L13" i="7"/>
  <c r="L21" i="7"/>
  <c r="L29" i="7"/>
  <c r="L37" i="7"/>
  <c r="L45" i="7"/>
  <c r="L53" i="7"/>
  <c r="L61" i="7"/>
  <c r="L69" i="7"/>
  <c r="L77" i="7"/>
  <c r="L85" i="7"/>
  <c r="L97" i="10"/>
  <c r="L89" i="10"/>
  <c r="L81" i="10"/>
  <c r="L73" i="10"/>
  <c r="L65" i="10"/>
  <c r="L57" i="10"/>
  <c r="L49" i="10"/>
  <c r="L41" i="10"/>
  <c r="L33" i="10"/>
  <c r="L25" i="10"/>
  <c r="L17" i="10"/>
  <c r="L13" i="10"/>
  <c r="L29" i="10"/>
  <c r="L45" i="10"/>
  <c r="L61" i="10"/>
  <c r="L77" i="10"/>
  <c r="L93" i="10"/>
  <c r="L8" i="7"/>
  <c r="L11" i="7"/>
  <c r="L15" i="7"/>
  <c r="L19" i="7"/>
  <c r="L23" i="7"/>
  <c r="L27" i="7"/>
  <c r="L31" i="7"/>
  <c r="L35" i="7"/>
  <c r="L39" i="7"/>
  <c r="M39" i="7" s="1"/>
  <c r="I40" i="13" s="1"/>
  <c r="V40" i="13" s="1"/>
  <c r="L43" i="7"/>
  <c r="L47" i="7"/>
  <c r="L51" i="7"/>
  <c r="L55" i="7"/>
  <c r="L59" i="7"/>
  <c r="L63" i="7"/>
  <c r="L67" i="7"/>
  <c r="L71" i="7"/>
  <c r="M71" i="7" s="1"/>
  <c r="I72" i="13" s="1"/>
  <c r="V72" i="13" s="1"/>
  <c r="L75" i="7"/>
  <c r="L79" i="7"/>
  <c r="L83" i="7"/>
  <c r="L87" i="7"/>
  <c r="M87" i="7" s="1"/>
  <c r="I88" i="13" s="1"/>
  <c r="L91" i="7"/>
  <c r="L95" i="7"/>
  <c r="L99" i="7"/>
  <c r="L98" i="8"/>
  <c r="L99" i="8"/>
  <c r="L8" i="8"/>
  <c r="L11" i="8"/>
  <c r="L15" i="8"/>
  <c r="L19" i="8"/>
  <c r="L23" i="8"/>
  <c r="L27" i="8"/>
  <c r="L31" i="8"/>
  <c r="L35" i="8"/>
  <c r="L39" i="8"/>
  <c r="M39" i="8" s="1"/>
  <c r="J40" i="13" s="1"/>
  <c r="W40" i="13" s="1"/>
  <c r="L43" i="8"/>
  <c r="L47" i="8"/>
  <c r="L51" i="8"/>
  <c r="L55" i="8"/>
  <c r="L59" i="8"/>
  <c r="L63" i="8"/>
  <c r="L67" i="8"/>
  <c r="L71" i="8"/>
  <c r="M71" i="8" s="1"/>
  <c r="J72" i="13" s="1"/>
  <c r="W72" i="13" s="1"/>
  <c r="L75" i="8"/>
  <c r="L79" i="8"/>
  <c r="L83" i="8"/>
  <c r="L87" i="8"/>
  <c r="L91" i="8"/>
  <c r="L95" i="8"/>
  <c r="L98" i="10"/>
  <c r="L13" i="12"/>
  <c r="L21" i="12"/>
  <c r="L12" i="7"/>
  <c r="M12" i="7" s="1"/>
  <c r="I13" i="13" s="1"/>
  <c r="V13" i="13" s="1"/>
  <c r="L16" i="7"/>
  <c r="L20" i="7"/>
  <c r="L24" i="7"/>
  <c r="L28" i="7"/>
  <c r="M28" i="7" s="1"/>
  <c r="I29" i="13" s="1"/>
  <c r="V29" i="13" s="1"/>
  <c r="L32" i="7"/>
  <c r="L36" i="7"/>
  <c r="L40" i="7"/>
  <c r="L44" i="7"/>
  <c r="M44" i="7" s="1"/>
  <c r="I45" i="13" s="1"/>
  <c r="V45" i="13" s="1"/>
  <c r="L48" i="7"/>
  <c r="L52" i="7"/>
  <c r="L60" i="7"/>
  <c r="L64" i="7"/>
  <c r="M64" i="7" s="1"/>
  <c r="I65" i="13" s="1"/>
  <c r="V65" i="13" s="1"/>
  <c r="L68" i="7"/>
  <c r="L72" i="7"/>
  <c r="L76" i="7"/>
  <c r="L80" i="7"/>
  <c r="M80" i="7" s="1"/>
  <c r="I81" i="13" s="1"/>
  <c r="V81" i="13" s="1"/>
  <c r="L84" i="7"/>
  <c r="L88" i="7"/>
  <c r="L92" i="7"/>
  <c r="L96" i="7"/>
  <c r="M96" i="7" s="1"/>
  <c r="I97" i="13" s="1"/>
  <c r="L12" i="8"/>
  <c r="L16" i="8"/>
  <c r="M16" i="8" s="1"/>
  <c r="J17" i="13" s="1"/>
  <c r="W17" i="13" s="1"/>
  <c r="L20" i="8"/>
  <c r="L24" i="8"/>
  <c r="L28" i="8"/>
  <c r="L32" i="8"/>
  <c r="L36" i="8"/>
  <c r="L40" i="8"/>
  <c r="L44" i="8"/>
  <c r="L52" i="8"/>
  <c r="M52" i="8" s="1"/>
  <c r="J53" i="13" s="1"/>
  <c r="W53" i="13" s="1"/>
  <c r="L56" i="8"/>
  <c r="L60" i="8"/>
  <c r="L64" i="8"/>
  <c r="L68" i="8"/>
  <c r="L72" i="8"/>
  <c r="L76" i="8"/>
  <c r="L80" i="8"/>
  <c r="L84" i="8"/>
  <c r="M84" i="8" s="1"/>
  <c r="J85" i="13" s="1"/>
  <c r="W85" i="13" s="1"/>
  <c r="L88" i="8"/>
  <c r="L92" i="8"/>
  <c r="L96" i="8"/>
  <c r="L98" i="9"/>
  <c r="L28" i="10"/>
  <c r="L65" i="11"/>
  <c r="L73" i="11"/>
  <c r="L81" i="11"/>
  <c r="L89" i="11"/>
  <c r="L97" i="11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70" i="7"/>
  <c r="L74" i="7"/>
  <c r="L78" i="7"/>
  <c r="L82" i="7"/>
  <c r="L86" i="7"/>
  <c r="L90" i="7"/>
  <c r="L94" i="7"/>
  <c r="L14" i="8"/>
  <c r="L18" i="8"/>
  <c r="L22" i="8"/>
  <c r="L26" i="8"/>
  <c r="L30" i="8"/>
  <c r="L34" i="8"/>
  <c r="L38" i="8"/>
  <c r="L42" i="8"/>
  <c r="L46" i="8"/>
  <c r="M46" i="8" s="1"/>
  <c r="J47" i="13" s="1"/>
  <c r="W47" i="13" s="1"/>
  <c r="L50" i="8"/>
  <c r="L54" i="8"/>
  <c r="L58" i="8"/>
  <c r="L62" i="8"/>
  <c r="L66" i="8"/>
  <c r="L70" i="8"/>
  <c r="L74" i="8"/>
  <c r="L78" i="8"/>
  <c r="M78" i="8" s="1"/>
  <c r="J79" i="13" s="1"/>
  <c r="W79" i="13" s="1"/>
  <c r="L82" i="8"/>
  <c r="L86" i="8"/>
  <c r="L90" i="8"/>
  <c r="L94" i="8"/>
  <c r="L13" i="11"/>
  <c r="L21" i="11"/>
  <c r="L29" i="11"/>
  <c r="L37" i="11"/>
  <c r="L45" i="11"/>
  <c r="L53" i="11"/>
  <c r="L61" i="11"/>
  <c r="L69" i="11"/>
  <c r="L77" i="11"/>
  <c r="L85" i="11"/>
  <c r="L16" i="12"/>
  <c r="L8" i="9"/>
  <c r="L11" i="9"/>
  <c r="L15" i="9"/>
  <c r="L19" i="9"/>
  <c r="L23" i="9"/>
  <c r="L27" i="9"/>
  <c r="L31" i="9"/>
  <c r="L35" i="9"/>
  <c r="L39" i="9"/>
  <c r="M39" i="9" s="1"/>
  <c r="K40" i="13" s="1"/>
  <c r="X40" i="13" s="1"/>
  <c r="L43" i="9"/>
  <c r="L47" i="9"/>
  <c r="L51" i="9"/>
  <c r="L55" i="9"/>
  <c r="L59" i="9"/>
  <c r="L63" i="9"/>
  <c r="L67" i="9"/>
  <c r="L71" i="9"/>
  <c r="M71" i="9" s="1"/>
  <c r="K72" i="13" s="1"/>
  <c r="X72" i="13" s="1"/>
  <c r="L75" i="9"/>
  <c r="L79" i="9"/>
  <c r="L83" i="9"/>
  <c r="L87" i="9"/>
  <c r="L91" i="9"/>
  <c r="L95" i="9"/>
  <c r="L99" i="9"/>
  <c r="L8" i="10"/>
  <c r="L11" i="10"/>
  <c r="L15" i="10"/>
  <c r="L19" i="10"/>
  <c r="L23" i="10"/>
  <c r="L27" i="10"/>
  <c r="L31" i="10"/>
  <c r="L35" i="10"/>
  <c r="L39" i="10"/>
  <c r="M39" i="10" s="1"/>
  <c r="L40" i="13" s="1"/>
  <c r="Y40" i="13" s="1"/>
  <c r="L43" i="10"/>
  <c r="L47" i="10"/>
  <c r="L51" i="10"/>
  <c r="L55" i="10"/>
  <c r="L59" i="10"/>
  <c r="L63" i="10"/>
  <c r="L67" i="10"/>
  <c r="L71" i="10"/>
  <c r="M71" i="10" s="1"/>
  <c r="L72" i="13" s="1"/>
  <c r="Y72" i="13" s="1"/>
  <c r="L75" i="10"/>
  <c r="L79" i="10"/>
  <c r="L83" i="10"/>
  <c r="L87" i="10"/>
  <c r="L91" i="10"/>
  <c r="L95" i="10"/>
  <c r="L99" i="10"/>
  <c r="L8" i="11"/>
  <c r="L11" i="11"/>
  <c r="L15" i="11"/>
  <c r="L19" i="11"/>
  <c r="L23" i="11"/>
  <c r="L27" i="11"/>
  <c r="L31" i="11"/>
  <c r="L35" i="11"/>
  <c r="L39" i="11"/>
  <c r="M39" i="11" s="1"/>
  <c r="M40" i="13" s="1"/>
  <c r="Z40" i="13" s="1"/>
  <c r="L43" i="11"/>
  <c r="L47" i="11"/>
  <c r="L51" i="11"/>
  <c r="L55" i="11"/>
  <c r="L59" i="11"/>
  <c r="L63" i="11"/>
  <c r="L67" i="11"/>
  <c r="L71" i="11"/>
  <c r="M71" i="11" s="1"/>
  <c r="M72" i="13" s="1"/>
  <c r="Z72" i="13" s="1"/>
  <c r="L75" i="11"/>
  <c r="L79" i="11"/>
  <c r="L83" i="11"/>
  <c r="L87" i="11"/>
  <c r="L91" i="11"/>
  <c r="L95" i="11"/>
  <c r="L99" i="11"/>
  <c r="L97" i="12"/>
  <c r="L93" i="12"/>
  <c r="L89" i="12"/>
  <c r="L85" i="12"/>
  <c r="L81" i="12"/>
  <c r="L77" i="12"/>
  <c r="L73" i="12"/>
  <c r="L69" i="12"/>
  <c r="L65" i="12"/>
  <c r="L61" i="12"/>
  <c r="L57" i="12"/>
  <c r="L53" i="12"/>
  <c r="L49" i="12"/>
  <c r="L45" i="12"/>
  <c r="L41" i="12"/>
  <c r="L37" i="12"/>
  <c r="L33" i="12"/>
  <c r="L29" i="12"/>
  <c r="L99" i="12"/>
  <c r="L95" i="12"/>
  <c r="L91" i="12"/>
  <c r="L87" i="12"/>
  <c r="L83" i="12"/>
  <c r="L79" i="12"/>
  <c r="L75" i="12"/>
  <c r="L71" i="12"/>
  <c r="L67" i="12"/>
  <c r="L63" i="12"/>
  <c r="L59" i="12"/>
  <c r="L55" i="12"/>
  <c r="L51" i="12"/>
  <c r="L47" i="12"/>
  <c r="L43" i="12"/>
  <c r="L39" i="12"/>
  <c r="L35" i="12"/>
  <c r="L98" i="12"/>
  <c r="L94" i="12"/>
  <c r="L90" i="12"/>
  <c r="L86" i="12"/>
  <c r="L82" i="12"/>
  <c r="L78" i="12"/>
  <c r="L74" i="12"/>
  <c r="L70" i="12"/>
  <c r="L66" i="12"/>
  <c r="L62" i="12"/>
  <c r="L58" i="12"/>
  <c r="L54" i="12"/>
  <c r="L50" i="12"/>
  <c r="L46" i="12"/>
  <c r="L42" i="12"/>
  <c r="L38" i="12"/>
  <c r="L34" i="12"/>
  <c r="L30" i="12"/>
  <c r="L8" i="12"/>
  <c r="L11" i="12"/>
  <c r="L15" i="12"/>
  <c r="L19" i="12"/>
  <c r="L23" i="12"/>
  <c r="L27" i="12"/>
  <c r="L36" i="9"/>
  <c r="L40" i="9"/>
  <c r="L44" i="9"/>
  <c r="L48" i="9"/>
  <c r="L52" i="9"/>
  <c r="L56" i="9"/>
  <c r="M56" i="9" s="1"/>
  <c r="K57" i="13" s="1"/>
  <c r="X57" i="13" s="1"/>
  <c r="L60" i="9"/>
  <c r="L64" i="9"/>
  <c r="L68" i="9"/>
  <c r="L72" i="9"/>
  <c r="L76" i="9"/>
  <c r="L80" i="9"/>
  <c r="L84" i="9"/>
  <c r="L88" i="9"/>
  <c r="M88" i="9" s="1"/>
  <c r="K89" i="13" s="1"/>
  <c r="L92" i="9"/>
  <c r="L96" i="9"/>
  <c r="L12" i="10"/>
  <c r="L16" i="10"/>
  <c r="L20" i="10"/>
  <c r="L24" i="10"/>
  <c r="L32" i="10"/>
  <c r="L36" i="10"/>
  <c r="M36" i="10" s="1"/>
  <c r="L37" i="13" s="1"/>
  <c r="Y37" i="13" s="1"/>
  <c r="L40" i="10"/>
  <c r="L44" i="10"/>
  <c r="L48" i="10"/>
  <c r="L52" i="10"/>
  <c r="L56" i="10"/>
  <c r="L60" i="10"/>
  <c r="L64" i="10"/>
  <c r="L68" i="10"/>
  <c r="M68" i="10" s="1"/>
  <c r="L69" i="13" s="1"/>
  <c r="Y69" i="13" s="1"/>
  <c r="L72" i="10"/>
  <c r="L76" i="10"/>
  <c r="L80" i="10"/>
  <c r="L84" i="10"/>
  <c r="L88" i="10"/>
  <c r="L92" i="10"/>
  <c r="L96" i="10"/>
  <c r="L12" i="11"/>
  <c r="M12" i="11" s="1"/>
  <c r="M13" i="13" s="1"/>
  <c r="Z13" i="13" s="1"/>
  <c r="L16" i="11"/>
  <c r="L24" i="11"/>
  <c r="L28" i="11"/>
  <c r="L32" i="11"/>
  <c r="L36" i="11"/>
  <c r="L40" i="11"/>
  <c r="L44" i="11"/>
  <c r="L48" i="11"/>
  <c r="M48" i="11" s="1"/>
  <c r="M49" i="13" s="1"/>
  <c r="Z49" i="13" s="1"/>
  <c r="L52" i="11"/>
  <c r="L56" i="11"/>
  <c r="L60" i="11"/>
  <c r="L64" i="11"/>
  <c r="L68" i="11"/>
  <c r="L72" i="11"/>
  <c r="L76" i="11"/>
  <c r="L80" i="11"/>
  <c r="M80" i="11" s="1"/>
  <c r="M81" i="13" s="1"/>
  <c r="Z81" i="13" s="1"/>
  <c r="L84" i="11"/>
  <c r="L88" i="11"/>
  <c r="L92" i="11"/>
  <c r="L96" i="11"/>
  <c r="L12" i="12"/>
  <c r="M12" i="12" s="1"/>
  <c r="N13" i="13" s="1"/>
  <c r="AA13" i="13" s="1"/>
  <c r="L20" i="12"/>
  <c r="L24" i="12"/>
  <c r="L28" i="12"/>
  <c r="L36" i="12"/>
  <c r="L44" i="12"/>
  <c r="L52" i="12"/>
  <c r="L60" i="12"/>
  <c r="L68" i="12"/>
  <c r="M68" i="12" s="1"/>
  <c r="N69" i="13" s="1"/>
  <c r="AA69" i="13" s="1"/>
  <c r="L76" i="12"/>
  <c r="L84" i="12"/>
  <c r="L92" i="12"/>
  <c r="L14" i="9"/>
  <c r="L18" i="9"/>
  <c r="L22" i="9"/>
  <c r="L26" i="9"/>
  <c r="L30" i="9"/>
  <c r="L34" i="9"/>
  <c r="L38" i="9"/>
  <c r="L42" i="9"/>
  <c r="M42" i="9" s="1"/>
  <c r="K43" i="13" s="1"/>
  <c r="X43" i="13" s="1"/>
  <c r="L46" i="9"/>
  <c r="L50" i="9"/>
  <c r="L54" i="9"/>
  <c r="L58" i="9"/>
  <c r="L62" i="9"/>
  <c r="L66" i="9"/>
  <c r="L70" i="9"/>
  <c r="L74" i="9"/>
  <c r="M74" i="9" s="1"/>
  <c r="K75" i="13" s="1"/>
  <c r="X75" i="13" s="1"/>
  <c r="L78" i="9"/>
  <c r="L82" i="9"/>
  <c r="L86" i="9"/>
  <c r="L90" i="9"/>
  <c r="L94" i="9"/>
  <c r="L14" i="10"/>
  <c r="L18" i="10"/>
  <c r="L22" i="10"/>
  <c r="M22" i="10" s="1"/>
  <c r="L23" i="13" s="1"/>
  <c r="Y23" i="13" s="1"/>
  <c r="L26" i="10"/>
  <c r="L30" i="10"/>
  <c r="L34" i="10"/>
  <c r="L38" i="10"/>
  <c r="L42" i="10"/>
  <c r="L46" i="10"/>
  <c r="L50" i="10"/>
  <c r="L54" i="10"/>
  <c r="M54" i="10" s="1"/>
  <c r="L55" i="13" s="1"/>
  <c r="Y55" i="13" s="1"/>
  <c r="L58" i="10"/>
  <c r="L62" i="10"/>
  <c r="L66" i="10"/>
  <c r="L70" i="10"/>
  <c r="L74" i="10"/>
  <c r="L78" i="10"/>
  <c r="L82" i="10"/>
  <c r="L86" i="10"/>
  <c r="M86" i="10" s="1"/>
  <c r="L87" i="13" s="1"/>
  <c r="L90" i="10"/>
  <c r="L94" i="10"/>
  <c r="L14" i="11"/>
  <c r="L18" i="11"/>
  <c r="L22" i="11"/>
  <c r="L26" i="11"/>
  <c r="L30" i="11"/>
  <c r="L34" i="11"/>
  <c r="M34" i="11" s="1"/>
  <c r="M35" i="13" s="1"/>
  <c r="Z35" i="13" s="1"/>
  <c r="L38" i="11"/>
  <c r="L42" i="11"/>
  <c r="L46" i="11"/>
  <c r="L50" i="11"/>
  <c r="L54" i="11"/>
  <c r="L58" i="11"/>
  <c r="L62" i="11"/>
  <c r="L66" i="11"/>
  <c r="M66" i="11" s="1"/>
  <c r="M67" i="13" s="1"/>
  <c r="Z67" i="13" s="1"/>
  <c r="L70" i="11"/>
  <c r="L74" i="11"/>
  <c r="L78" i="11"/>
  <c r="L82" i="11"/>
  <c r="L86" i="11"/>
  <c r="L90" i="11"/>
  <c r="L94" i="11"/>
  <c r="L14" i="12"/>
  <c r="L18" i="12"/>
  <c r="L22" i="12"/>
  <c r="L26" i="12"/>
  <c r="L32" i="12"/>
  <c r="L40" i="12"/>
  <c r="M40" i="12" s="1"/>
  <c r="N41" i="13" s="1"/>
  <c r="AA41" i="13" s="1"/>
  <c r="L48" i="12"/>
  <c r="L56" i="12"/>
  <c r="L64" i="12"/>
  <c r="L72" i="12"/>
  <c r="L80" i="12"/>
  <c r="L88" i="12"/>
  <c r="L96" i="12"/>
  <c r="M82" i="11" l="1"/>
  <c r="M83" i="13" s="1"/>
  <c r="Z83" i="13" s="1"/>
  <c r="M50" i="11"/>
  <c r="M51" i="13" s="1"/>
  <c r="Z51" i="13" s="1"/>
  <c r="M18" i="11"/>
  <c r="M19" i="13" s="1"/>
  <c r="Z19" i="13" s="1"/>
  <c r="M70" i="10"/>
  <c r="L71" i="13" s="1"/>
  <c r="Y71" i="13" s="1"/>
  <c r="M38" i="10"/>
  <c r="L39" i="13" s="1"/>
  <c r="Y39" i="13" s="1"/>
  <c r="M90" i="9"/>
  <c r="K91" i="13" s="1"/>
  <c r="M58" i="9"/>
  <c r="K59" i="13" s="1"/>
  <c r="X59" i="13" s="1"/>
  <c r="M26" i="9"/>
  <c r="K27" i="13" s="1"/>
  <c r="X27" i="13" s="1"/>
  <c r="M96" i="11"/>
  <c r="M97" i="13" s="1"/>
  <c r="M64" i="11"/>
  <c r="M65" i="13" s="1"/>
  <c r="Z65" i="13" s="1"/>
  <c r="M32" i="11"/>
  <c r="M33" i="13" s="1"/>
  <c r="Z33" i="13" s="1"/>
  <c r="M84" i="10"/>
  <c r="L85" i="13" s="1"/>
  <c r="Y85" i="13" s="1"/>
  <c r="M52" i="10"/>
  <c r="L53" i="13" s="1"/>
  <c r="Y53" i="13" s="1"/>
  <c r="M16" i="10"/>
  <c r="L17" i="13" s="1"/>
  <c r="Y17" i="13" s="1"/>
  <c r="M72" i="9"/>
  <c r="K73" i="13" s="1"/>
  <c r="X73" i="13" s="1"/>
  <c r="M40" i="9"/>
  <c r="K41" i="13" s="1"/>
  <c r="X41" i="13" s="1"/>
  <c r="M87" i="11"/>
  <c r="M88" i="13" s="1"/>
  <c r="M55" i="11"/>
  <c r="M56" i="13" s="1"/>
  <c r="Z56" i="13" s="1"/>
  <c r="M23" i="11"/>
  <c r="M24" i="13" s="1"/>
  <c r="Z24" i="13" s="1"/>
  <c r="M87" i="10"/>
  <c r="L88" i="13" s="1"/>
  <c r="M55" i="10"/>
  <c r="L56" i="13" s="1"/>
  <c r="Y56" i="13" s="1"/>
  <c r="M23" i="10"/>
  <c r="L24" i="13" s="1"/>
  <c r="Y24" i="13" s="1"/>
  <c r="M87" i="9"/>
  <c r="K88" i="13" s="1"/>
  <c r="M55" i="9"/>
  <c r="K56" i="13" s="1"/>
  <c r="X56" i="13" s="1"/>
  <c r="M23" i="9"/>
  <c r="K24" i="13" s="1"/>
  <c r="X24" i="13" s="1"/>
  <c r="M94" i="8"/>
  <c r="J95" i="13" s="1"/>
  <c r="M62" i="8"/>
  <c r="J63" i="13" s="1"/>
  <c r="W63" i="13" s="1"/>
  <c r="M30" i="8"/>
  <c r="J31" i="13" s="1"/>
  <c r="W31" i="13" s="1"/>
  <c r="M68" i="8"/>
  <c r="J69" i="13" s="1"/>
  <c r="W69" i="13" s="1"/>
  <c r="M32" i="8"/>
  <c r="J33" i="13" s="1"/>
  <c r="W33" i="13" s="1"/>
  <c r="M87" i="8"/>
  <c r="J88" i="13" s="1"/>
  <c r="M55" i="8"/>
  <c r="J56" i="13" s="1"/>
  <c r="W56" i="13" s="1"/>
  <c r="M23" i="8"/>
  <c r="J24" i="13" s="1"/>
  <c r="W24" i="13" s="1"/>
  <c r="M55" i="7"/>
  <c r="I56" i="13" s="1"/>
  <c r="V56" i="13" s="1"/>
  <c r="M72" i="12"/>
  <c r="N73" i="13" s="1"/>
  <c r="AA73" i="13" s="1"/>
  <c r="M18" i="12"/>
  <c r="N19" i="13" s="1"/>
  <c r="AA19" i="13" s="1"/>
  <c r="M36" i="12"/>
  <c r="N37" i="13" s="1"/>
  <c r="AA37" i="13" s="1"/>
  <c r="M23" i="12"/>
  <c r="N24" i="13" s="1"/>
  <c r="AA24" i="13" s="1"/>
  <c r="M39" i="4"/>
  <c r="F40" i="13" s="1"/>
  <c r="S40" i="13" s="1"/>
  <c r="M87" i="4"/>
  <c r="F88" i="13" s="1"/>
  <c r="M55" i="4"/>
  <c r="F56" i="13" s="1"/>
  <c r="S56" i="13" s="1"/>
  <c r="M23" i="4"/>
  <c r="F24" i="13" s="1"/>
  <c r="S24" i="13" s="1"/>
  <c r="M23" i="7"/>
  <c r="I24" i="13" s="1"/>
  <c r="V24" i="13" s="1"/>
  <c r="M71" i="5"/>
  <c r="G72" i="13" s="1"/>
  <c r="T72" i="13" s="1"/>
  <c r="M87" i="5"/>
  <c r="G88" i="13" s="1"/>
  <c r="M55" i="5"/>
  <c r="G56" i="13" s="1"/>
  <c r="T56" i="13" s="1"/>
  <c r="M23" i="5"/>
  <c r="G24" i="13" s="1"/>
  <c r="T24" i="13" s="1"/>
  <c r="M39" i="5"/>
  <c r="G40" i="13" s="1"/>
  <c r="T40" i="13" s="1"/>
  <c r="M99" i="5"/>
  <c r="G100" i="13" s="1"/>
  <c r="M93" i="8"/>
  <c r="J94" i="13" s="1"/>
  <c r="M80" i="12"/>
  <c r="N81" i="13" s="1"/>
  <c r="AA81" i="13" s="1"/>
  <c r="M48" i="12"/>
  <c r="N49" i="13" s="1"/>
  <c r="AA49" i="13" s="1"/>
  <c r="M22" i="12"/>
  <c r="N23" i="13" s="1"/>
  <c r="AA23" i="13" s="1"/>
  <c r="M76" i="12"/>
  <c r="N77" i="13" s="1"/>
  <c r="AA77" i="13" s="1"/>
  <c r="M44" i="12"/>
  <c r="N45" i="13" s="1"/>
  <c r="AA45" i="13" s="1"/>
  <c r="M20" i="12"/>
  <c r="N21" i="13" s="1"/>
  <c r="AA21" i="13" s="1"/>
  <c r="M92" i="8"/>
  <c r="J93" i="13" s="1"/>
  <c r="M76" i="8"/>
  <c r="J77" i="13" s="1"/>
  <c r="W77" i="13" s="1"/>
  <c r="M60" i="8"/>
  <c r="J61" i="13" s="1"/>
  <c r="W61" i="13" s="1"/>
  <c r="M40" i="8"/>
  <c r="J41" i="13" s="1"/>
  <c r="W41" i="13" s="1"/>
  <c r="M24" i="8"/>
  <c r="J25" i="13" s="1"/>
  <c r="W25" i="13" s="1"/>
  <c r="M95" i="8"/>
  <c r="J96" i="13" s="1"/>
  <c r="M79" i="8"/>
  <c r="J80" i="13" s="1"/>
  <c r="W80" i="13" s="1"/>
  <c r="M63" i="8"/>
  <c r="J64" i="13" s="1"/>
  <c r="W64" i="13" s="1"/>
  <c r="M47" i="8"/>
  <c r="J48" i="13" s="1"/>
  <c r="W48" i="13" s="1"/>
  <c r="M31" i="8"/>
  <c r="J32" i="13" s="1"/>
  <c r="W32" i="13" s="1"/>
  <c r="M15" i="8"/>
  <c r="J16" i="13" s="1"/>
  <c r="W16" i="13" s="1"/>
  <c r="M98" i="8"/>
  <c r="J99" i="13" s="1"/>
  <c r="M93" i="7"/>
  <c r="I94" i="13" s="1"/>
  <c r="M82" i="8"/>
  <c r="J83" i="13" s="1"/>
  <c r="W83" i="13" s="1"/>
  <c r="M66" i="8"/>
  <c r="J67" i="13" s="1"/>
  <c r="W67" i="13" s="1"/>
  <c r="M50" i="8"/>
  <c r="J51" i="13" s="1"/>
  <c r="W51" i="13" s="1"/>
  <c r="M34" i="8"/>
  <c r="J35" i="13" s="1"/>
  <c r="W35" i="13" s="1"/>
  <c r="M18" i="8"/>
  <c r="J19" i="13" s="1"/>
  <c r="W19" i="13" s="1"/>
  <c r="M93" i="6"/>
  <c r="H94" i="13" s="1"/>
  <c r="M98" i="7"/>
  <c r="I99" i="13" s="1"/>
  <c r="M88" i="12"/>
  <c r="N89" i="13" s="1"/>
  <c r="M56" i="12"/>
  <c r="N57" i="13" s="1"/>
  <c r="AA57" i="13" s="1"/>
  <c r="M26" i="12"/>
  <c r="N27" i="13" s="1"/>
  <c r="AA27" i="13" s="1"/>
  <c r="M84" i="12"/>
  <c r="N85" i="13" s="1"/>
  <c r="AA85" i="13" s="1"/>
  <c r="M52" i="12"/>
  <c r="N53" i="13" s="1"/>
  <c r="AA53" i="13" s="1"/>
  <c r="M24" i="12"/>
  <c r="N25" i="13" s="1"/>
  <c r="AA25" i="13" s="1"/>
  <c r="M15" i="12"/>
  <c r="N16" i="13" s="1"/>
  <c r="AA16" i="13" s="1"/>
  <c r="M34" i="12"/>
  <c r="N35" i="13" s="1"/>
  <c r="AA35" i="13" s="1"/>
  <c r="M50" i="12"/>
  <c r="N51" i="13" s="1"/>
  <c r="AA51" i="13" s="1"/>
  <c r="M66" i="12"/>
  <c r="N67" i="13" s="1"/>
  <c r="AA67" i="13" s="1"/>
  <c r="M82" i="12"/>
  <c r="N83" i="13" s="1"/>
  <c r="AA83" i="13" s="1"/>
  <c r="M98" i="12"/>
  <c r="N99" i="13" s="1"/>
  <c r="M47" i="12"/>
  <c r="N48" i="13" s="1"/>
  <c r="AA48" i="13" s="1"/>
  <c r="M63" i="12"/>
  <c r="N64" i="13" s="1"/>
  <c r="AA64" i="13" s="1"/>
  <c r="M79" i="12"/>
  <c r="N80" i="13" s="1"/>
  <c r="AA80" i="13" s="1"/>
  <c r="M95" i="12"/>
  <c r="N96" i="13" s="1"/>
  <c r="M37" i="12"/>
  <c r="N38" i="13" s="1"/>
  <c r="AA38" i="13" s="1"/>
  <c r="M53" i="12"/>
  <c r="N54" i="13" s="1"/>
  <c r="AA54" i="13" s="1"/>
  <c r="M69" i="12"/>
  <c r="N70" i="13" s="1"/>
  <c r="AA70" i="13" s="1"/>
  <c r="M85" i="12"/>
  <c r="N86" i="13" s="1"/>
  <c r="AA86" i="13" s="1"/>
  <c r="M90" i="8"/>
  <c r="J91" i="13" s="1"/>
  <c r="M74" i="8"/>
  <c r="J75" i="13" s="1"/>
  <c r="W75" i="13" s="1"/>
  <c r="M58" i="8"/>
  <c r="J59" i="13" s="1"/>
  <c r="W59" i="13" s="1"/>
  <c r="M42" i="8"/>
  <c r="J43" i="13" s="1"/>
  <c r="W43" i="13" s="1"/>
  <c r="M26" i="8"/>
  <c r="J27" i="13" s="1"/>
  <c r="W27" i="13" s="1"/>
  <c r="M94" i="7"/>
  <c r="I95" i="13" s="1"/>
  <c r="M78" i="7"/>
  <c r="I79" i="13" s="1"/>
  <c r="V79" i="13" s="1"/>
  <c r="M62" i="7"/>
  <c r="I63" i="13" s="1"/>
  <c r="V63" i="13" s="1"/>
  <c r="M46" i="7"/>
  <c r="I47" i="13" s="1"/>
  <c r="V47" i="13" s="1"/>
  <c r="M30" i="7"/>
  <c r="I31" i="13" s="1"/>
  <c r="V31" i="13" s="1"/>
  <c r="M14" i="7"/>
  <c r="I15" i="13" s="1"/>
  <c r="V15" i="13" s="1"/>
  <c r="M98" i="4"/>
  <c r="F99" i="13" s="1"/>
  <c r="M57" i="8"/>
  <c r="J58" i="13" s="1"/>
  <c r="W58" i="13" s="1"/>
  <c r="M65" i="8"/>
  <c r="J66" i="13" s="1"/>
  <c r="W66" i="13" s="1"/>
  <c r="M38" i="4"/>
  <c r="F39" i="13" s="1"/>
  <c r="S39" i="13" s="1"/>
  <c r="M86" i="7"/>
  <c r="I87" i="13" s="1"/>
  <c r="M70" i="7"/>
  <c r="I71" i="13" s="1"/>
  <c r="V71" i="13" s="1"/>
  <c r="M54" i="7"/>
  <c r="I55" i="13" s="1"/>
  <c r="V55" i="13" s="1"/>
  <c r="M38" i="7"/>
  <c r="I39" i="13" s="1"/>
  <c r="V39" i="13" s="1"/>
  <c r="M22" i="7"/>
  <c r="I23" i="13" s="1"/>
  <c r="V23" i="13" s="1"/>
  <c r="M73" i="7"/>
  <c r="I74" i="13" s="1"/>
  <c r="V74" i="13" s="1"/>
  <c r="M41" i="7"/>
  <c r="I42" i="13" s="1"/>
  <c r="V42" i="13" s="1"/>
  <c r="M85" i="4"/>
  <c r="F86" i="13" s="1"/>
  <c r="S86" i="13" s="1"/>
  <c r="M69" i="4"/>
  <c r="F70" i="13" s="1"/>
  <c r="S70" i="13" s="1"/>
  <c r="M53" i="4"/>
  <c r="F54" i="13" s="1"/>
  <c r="S54" i="13" s="1"/>
  <c r="M37" i="4"/>
  <c r="F38" i="13" s="1"/>
  <c r="S38" i="13" s="1"/>
  <c r="M21" i="4"/>
  <c r="F22" i="13" s="1"/>
  <c r="S22" i="13" s="1"/>
  <c r="M96" i="4"/>
  <c r="F97" i="13" s="1"/>
  <c r="M80" i="4"/>
  <c r="F81" i="13" s="1"/>
  <c r="S81" i="13" s="1"/>
  <c r="M64" i="4"/>
  <c r="F65" i="13" s="1"/>
  <c r="S65" i="13" s="1"/>
  <c r="M48" i="4"/>
  <c r="F49" i="13" s="1"/>
  <c r="S49" i="13" s="1"/>
  <c r="M32" i="4"/>
  <c r="F33" i="13" s="1"/>
  <c r="S33" i="13" s="1"/>
  <c r="M16" i="4"/>
  <c r="F17" i="13" s="1"/>
  <c r="S17" i="13" s="1"/>
  <c r="M96" i="12"/>
  <c r="N97" i="13" s="1"/>
  <c r="M64" i="12"/>
  <c r="N65" i="13" s="1"/>
  <c r="AA65" i="13" s="1"/>
  <c r="M32" i="12"/>
  <c r="N33" i="13" s="1"/>
  <c r="AA33" i="13" s="1"/>
  <c r="M14" i="12"/>
  <c r="N15" i="13" s="1"/>
  <c r="AA15" i="13" s="1"/>
  <c r="M93" i="11"/>
  <c r="M94" i="13" s="1"/>
  <c r="M85" i="10"/>
  <c r="L86" i="13" s="1"/>
  <c r="Y86" i="13" s="1"/>
  <c r="M88" i="7"/>
  <c r="I89" i="13" s="1"/>
  <c r="M72" i="7"/>
  <c r="I73" i="13" s="1"/>
  <c r="V73" i="13" s="1"/>
  <c r="M52" i="7"/>
  <c r="I53" i="13" s="1"/>
  <c r="V53" i="13" s="1"/>
  <c r="M36" i="7"/>
  <c r="I37" i="13" s="1"/>
  <c r="V37" i="13" s="1"/>
  <c r="M20" i="7"/>
  <c r="I21" i="13" s="1"/>
  <c r="V21" i="13" s="1"/>
  <c r="M78" i="4"/>
  <c r="F79" i="13" s="1"/>
  <c r="S79" i="13" s="1"/>
  <c r="M94" i="11"/>
  <c r="M95" i="13" s="1"/>
  <c r="M62" i="11"/>
  <c r="M63" i="13" s="1"/>
  <c r="Z63" i="13" s="1"/>
  <c r="M14" i="11"/>
  <c r="M15" i="13" s="1"/>
  <c r="Z15" i="13" s="1"/>
  <c r="M66" i="10"/>
  <c r="L67" i="13" s="1"/>
  <c r="Y67" i="13" s="1"/>
  <c r="M18" i="10"/>
  <c r="L19" i="13" s="1"/>
  <c r="Y19" i="13" s="1"/>
  <c r="M70" i="9"/>
  <c r="K71" i="13" s="1"/>
  <c r="X71" i="13" s="1"/>
  <c r="M22" i="9"/>
  <c r="K23" i="13" s="1"/>
  <c r="X23" i="13" s="1"/>
  <c r="M76" i="11"/>
  <c r="M77" i="13" s="1"/>
  <c r="Z77" i="13" s="1"/>
  <c r="M44" i="11"/>
  <c r="M45" i="13" s="1"/>
  <c r="Z45" i="13" s="1"/>
  <c r="M80" i="10"/>
  <c r="L81" i="13" s="1"/>
  <c r="Y81" i="13" s="1"/>
  <c r="M32" i="10"/>
  <c r="L33" i="13" s="1"/>
  <c r="Y33" i="13" s="1"/>
  <c r="M68" i="9"/>
  <c r="K69" i="13" s="1"/>
  <c r="X69" i="13" s="1"/>
  <c r="M83" i="11"/>
  <c r="M84" i="13" s="1"/>
  <c r="Z84" i="13" s="1"/>
  <c r="M35" i="11"/>
  <c r="M36" i="13" s="1"/>
  <c r="Z36" i="13" s="1"/>
  <c r="M99" i="10"/>
  <c r="L100" i="13" s="1"/>
  <c r="M51" i="10"/>
  <c r="L52" i="13" s="1"/>
  <c r="Y52" i="13" s="1"/>
  <c r="M99" i="9"/>
  <c r="K100" i="13" s="1"/>
  <c r="M67" i="9"/>
  <c r="K68" i="13" s="1"/>
  <c r="X68" i="13" s="1"/>
  <c r="M35" i="9"/>
  <c r="K36" i="13" s="1"/>
  <c r="X36" i="13" s="1"/>
  <c r="M61" i="11"/>
  <c r="M62" i="13" s="1"/>
  <c r="Z62" i="13" s="1"/>
  <c r="M90" i="11"/>
  <c r="M91" i="13" s="1"/>
  <c r="M74" i="11"/>
  <c r="M75" i="13" s="1"/>
  <c r="Z75" i="13" s="1"/>
  <c r="M58" i="11"/>
  <c r="M59" i="13" s="1"/>
  <c r="Z59" i="13" s="1"/>
  <c r="M42" i="11"/>
  <c r="M43" i="13" s="1"/>
  <c r="Z43" i="13" s="1"/>
  <c r="M26" i="11"/>
  <c r="M27" i="13" s="1"/>
  <c r="Z27" i="13" s="1"/>
  <c r="M94" i="10"/>
  <c r="L95" i="13" s="1"/>
  <c r="M78" i="10"/>
  <c r="L79" i="13" s="1"/>
  <c r="Y79" i="13" s="1"/>
  <c r="M62" i="10"/>
  <c r="L63" i="13" s="1"/>
  <c r="Y63" i="13" s="1"/>
  <c r="M46" i="10"/>
  <c r="L47" i="13" s="1"/>
  <c r="Y47" i="13" s="1"/>
  <c r="M30" i="10"/>
  <c r="L31" i="13" s="1"/>
  <c r="Y31" i="13" s="1"/>
  <c r="M14" i="10"/>
  <c r="L15" i="13" s="1"/>
  <c r="Y15" i="13" s="1"/>
  <c r="M82" i="9"/>
  <c r="K83" i="13" s="1"/>
  <c r="X83" i="13" s="1"/>
  <c r="M66" i="9"/>
  <c r="K67" i="13" s="1"/>
  <c r="X67" i="13" s="1"/>
  <c r="M50" i="9"/>
  <c r="K51" i="13" s="1"/>
  <c r="X51" i="13" s="1"/>
  <c r="M34" i="9"/>
  <c r="K35" i="13" s="1"/>
  <c r="X35" i="13" s="1"/>
  <c r="M18" i="9"/>
  <c r="K19" i="13" s="1"/>
  <c r="X19" i="13" s="1"/>
  <c r="M88" i="11"/>
  <c r="M89" i="13" s="1"/>
  <c r="M72" i="11"/>
  <c r="M73" i="13" s="1"/>
  <c r="Z73" i="13" s="1"/>
  <c r="M56" i="11"/>
  <c r="M57" i="13" s="1"/>
  <c r="Z57" i="13" s="1"/>
  <c r="M40" i="11"/>
  <c r="M41" i="13" s="1"/>
  <c r="Z41" i="13" s="1"/>
  <c r="M24" i="11"/>
  <c r="M25" i="13" s="1"/>
  <c r="Z25" i="13" s="1"/>
  <c r="M92" i="10"/>
  <c r="L93" i="13" s="1"/>
  <c r="M76" i="10"/>
  <c r="L77" i="13" s="1"/>
  <c r="Y77" i="13" s="1"/>
  <c r="M60" i="10"/>
  <c r="L61" i="13" s="1"/>
  <c r="Y61" i="13" s="1"/>
  <c r="M44" i="10"/>
  <c r="L45" i="13" s="1"/>
  <c r="Y45" i="13" s="1"/>
  <c r="M24" i="10"/>
  <c r="L25" i="13" s="1"/>
  <c r="Y25" i="13" s="1"/>
  <c r="M96" i="9"/>
  <c r="K97" i="13" s="1"/>
  <c r="M80" i="9"/>
  <c r="K81" i="13" s="1"/>
  <c r="X81" i="13" s="1"/>
  <c r="M64" i="9"/>
  <c r="K65" i="13" s="1"/>
  <c r="X65" i="13" s="1"/>
  <c r="M48" i="9"/>
  <c r="K49" i="13" s="1"/>
  <c r="X49" i="13" s="1"/>
  <c r="M27" i="12"/>
  <c r="N28" i="13" s="1"/>
  <c r="AA28" i="13" s="1"/>
  <c r="M11" i="12"/>
  <c r="N12" i="13" s="1"/>
  <c r="AO35" i="13" s="1"/>
  <c r="M38" i="12"/>
  <c r="N39" i="13" s="1"/>
  <c r="AA39" i="13" s="1"/>
  <c r="M54" i="12"/>
  <c r="N55" i="13" s="1"/>
  <c r="AA55" i="13" s="1"/>
  <c r="M70" i="12"/>
  <c r="N71" i="13" s="1"/>
  <c r="AA71" i="13" s="1"/>
  <c r="M86" i="12"/>
  <c r="N87" i="13" s="1"/>
  <c r="M35" i="12"/>
  <c r="N36" i="13" s="1"/>
  <c r="AA36" i="13" s="1"/>
  <c r="M51" i="12"/>
  <c r="N52" i="13" s="1"/>
  <c r="AA52" i="13" s="1"/>
  <c r="M67" i="12"/>
  <c r="N68" i="13" s="1"/>
  <c r="AA68" i="13" s="1"/>
  <c r="M83" i="12"/>
  <c r="N84" i="13" s="1"/>
  <c r="AA84" i="13" s="1"/>
  <c r="M99" i="12"/>
  <c r="N100" i="13" s="1"/>
  <c r="M78" i="5"/>
  <c r="G79" i="13" s="1"/>
  <c r="T79" i="13" s="1"/>
  <c r="M46" i="5"/>
  <c r="G47" i="13" s="1"/>
  <c r="T47" i="13" s="1"/>
  <c r="M14" i="5"/>
  <c r="G15" i="13" s="1"/>
  <c r="T15" i="13" s="1"/>
  <c r="M66" i="5"/>
  <c r="G67" i="13" s="1"/>
  <c r="T67" i="13" s="1"/>
  <c r="M34" i="5"/>
  <c r="G35" i="13" s="1"/>
  <c r="T35" i="13" s="1"/>
  <c r="M33" i="11"/>
  <c r="M34" i="13" s="1"/>
  <c r="Z34" i="13" s="1"/>
  <c r="M78" i="11"/>
  <c r="M79" i="13" s="1"/>
  <c r="Z79" i="13" s="1"/>
  <c r="M46" i="11"/>
  <c r="M47" i="13" s="1"/>
  <c r="Z47" i="13" s="1"/>
  <c r="M30" i="11"/>
  <c r="M31" i="13" s="1"/>
  <c r="Z31" i="13" s="1"/>
  <c r="M82" i="10"/>
  <c r="L83" i="13" s="1"/>
  <c r="Y83" i="13" s="1"/>
  <c r="M50" i="10"/>
  <c r="L51" i="13" s="1"/>
  <c r="Y51" i="13" s="1"/>
  <c r="M34" i="10"/>
  <c r="L35" i="13" s="1"/>
  <c r="Y35" i="13" s="1"/>
  <c r="M86" i="9"/>
  <c r="K87" i="13" s="1"/>
  <c r="M54" i="9"/>
  <c r="K55" i="13" s="1"/>
  <c r="X55" i="13" s="1"/>
  <c r="M38" i="9"/>
  <c r="K39" i="13" s="1"/>
  <c r="X39" i="13" s="1"/>
  <c r="M92" i="11"/>
  <c r="M93" i="13" s="1"/>
  <c r="M60" i="11"/>
  <c r="M61" i="13" s="1"/>
  <c r="Z61" i="13" s="1"/>
  <c r="M28" i="11"/>
  <c r="M29" i="13" s="1"/>
  <c r="Z29" i="13" s="1"/>
  <c r="M96" i="10"/>
  <c r="L97" i="13" s="1"/>
  <c r="M64" i="10"/>
  <c r="L65" i="13" s="1"/>
  <c r="Y65" i="13" s="1"/>
  <c r="M48" i="10"/>
  <c r="L49" i="13" s="1"/>
  <c r="Y49" i="13" s="1"/>
  <c r="M12" i="10"/>
  <c r="L13" i="13" s="1"/>
  <c r="Y13" i="13" s="1"/>
  <c r="M84" i="9"/>
  <c r="K85" i="13" s="1"/>
  <c r="X85" i="13" s="1"/>
  <c r="M52" i="9"/>
  <c r="K53" i="13" s="1"/>
  <c r="X53" i="13" s="1"/>
  <c r="M36" i="9"/>
  <c r="K37" i="13" s="1"/>
  <c r="X37" i="13" s="1"/>
  <c r="M99" i="11"/>
  <c r="M100" i="13" s="1"/>
  <c r="M67" i="11"/>
  <c r="M68" i="13" s="1"/>
  <c r="Z68" i="13" s="1"/>
  <c r="M51" i="11"/>
  <c r="M52" i="13" s="1"/>
  <c r="Z52" i="13" s="1"/>
  <c r="M19" i="11"/>
  <c r="M20" i="13" s="1"/>
  <c r="Z20" i="13" s="1"/>
  <c r="M83" i="10"/>
  <c r="L84" i="13" s="1"/>
  <c r="Y84" i="13" s="1"/>
  <c r="M67" i="10"/>
  <c r="L68" i="13" s="1"/>
  <c r="Y68" i="13" s="1"/>
  <c r="M35" i="10"/>
  <c r="L36" i="13" s="1"/>
  <c r="Y36" i="13" s="1"/>
  <c r="M19" i="10"/>
  <c r="L20" i="13" s="1"/>
  <c r="Y20" i="13" s="1"/>
  <c r="M83" i="9"/>
  <c r="K84" i="13" s="1"/>
  <c r="X84" i="13" s="1"/>
  <c r="M51" i="9"/>
  <c r="K52" i="13" s="1"/>
  <c r="X52" i="13" s="1"/>
  <c r="M19" i="9"/>
  <c r="K20" i="13" s="1"/>
  <c r="X20" i="13" s="1"/>
  <c r="M29" i="11"/>
  <c r="M30" i="13" s="1"/>
  <c r="Z30" i="13" s="1"/>
  <c r="M73" i="11"/>
  <c r="M74" i="13" s="1"/>
  <c r="Z74" i="13" s="1"/>
  <c r="M98" i="11"/>
  <c r="M99" i="13" s="1"/>
  <c r="M86" i="11"/>
  <c r="M87" i="13" s="1"/>
  <c r="M70" i="11"/>
  <c r="M71" i="13" s="1"/>
  <c r="Z71" i="13" s="1"/>
  <c r="M54" i="11"/>
  <c r="M55" i="13" s="1"/>
  <c r="Z55" i="13" s="1"/>
  <c r="M38" i="11"/>
  <c r="M39" i="13" s="1"/>
  <c r="Z39" i="13" s="1"/>
  <c r="M22" i="11"/>
  <c r="M23" i="13" s="1"/>
  <c r="Z23" i="13" s="1"/>
  <c r="M90" i="10"/>
  <c r="L91" i="13" s="1"/>
  <c r="M74" i="10"/>
  <c r="L75" i="13" s="1"/>
  <c r="Y75" i="13" s="1"/>
  <c r="M58" i="10"/>
  <c r="L59" i="13" s="1"/>
  <c r="Y59" i="13" s="1"/>
  <c r="M42" i="10"/>
  <c r="L43" i="13" s="1"/>
  <c r="Y43" i="13" s="1"/>
  <c r="M26" i="10"/>
  <c r="L27" i="13" s="1"/>
  <c r="Y27" i="13" s="1"/>
  <c r="M94" i="9"/>
  <c r="K95" i="13" s="1"/>
  <c r="M78" i="9"/>
  <c r="K79" i="13" s="1"/>
  <c r="X79" i="13" s="1"/>
  <c r="M62" i="9"/>
  <c r="K63" i="13" s="1"/>
  <c r="X63" i="13" s="1"/>
  <c r="M46" i="9"/>
  <c r="K47" i="13" s="1"/>
  <c r="X47" i="13" s="1"/>
  <c r="M30" i="9"/>
  <c r="K31" i="13" s="1"/>
  <c r="X31" i="13" s="1"/>
  <c r="M14" i="9"/>
  <c r="K15" i="13" s="1"/>
  <c r="X15" i="13" s="1"/>
  <c r="M84" i="11"/>
  <c r="M85" i="13" s="1"/>
  <c r="Z85" i="13" s="1"/>
  <c r="M68" i="11"/>
  <c r="M69" i="13" s="1"/>
  <c r="Z69" i="13" s="1"/>
  <c r="M52" i="11"/>
  <c r="M53" i="13" s="1"/>
  <c r="Z53" i="13" s="1"/>
  <c r="M36" i="11"/>
  <c r="M37" i="13" s="1"/>
  <c r="Z37" i="13" s="1"/>
  <c r="M16" i="11"/>
  <c r="M17" i="13" s="1"/>
  <c r="Z17" i="13" s="1"/>
  <c r="M88" i="10"/>
  <c r="L89" i="13" s="1"/>
  <c r="M72" i="10"/>
  <c r="L73" i="13" s="1"/>
  <c r="Y73" i="13" s="1"/>
  <c r="M56" i="10"/>
  <c r="L57" i="13" s="1"/>
  <c r="Y57" i="13" s="1"/>
  <c r="M40" i="10"/>
  <c r="L41" i="13" s="1"/>
  <c r="Y41" i="13" s="1"/>
  <c r="M20" i="10"/>
  <c r="L21" i="13" s="1"/>
  <c r="Y21" i="13" s="1"/>
  <c r="M92" i="9"/>
  <c r="K93" i="13" s="1"/>
  <c r="M76" i="9"/>
  <c r="K77" i="13" s="1"/>
  <c r="X77" i="13" s="1"/>
  <c r="M60" i="9"/>
  <c r="K61" i="13" s="1"/>
  <c r="X61" i="13" s="1"/>
  <c r="M44" i="9"/>
  <c r="K45" i="13" s="1"/>
  <c r="X45" i="13" s="1"/>
  <c r="M31" i="12"/>
  <c r="N32" i="13" s="1"/>
  <c r="AA32" i="13" s="1"/>
  <c r="M25" i="12"/>
  <c r="N26" i="13" s="1"/>
  <c r="AA26" i="13" s="1"/>
  <c r="M91" i="11"/>
  <c r="M92" i="13" s="1"/>
  <c r="M75" i="11"/>
  <c r="M76" i="13" s="1"/>
  <c r="Z76" i="13" s="1"/>
  <c r="M59" i="11"/>
  <c r="M60" i="13" s="1"/>
  <c r="Z60" i="13" s="1"/>
  <c r="M43" i="11"/>
  <c r="M44" i="13" s="1"/>
  <c r="Z44" i="13" s="1"/>
  <c r="M27" i="11"/>
  <c r="M28" i="13" s="1"/>
  <c r="Z28" i="13" s="1"/>
  <c r="M11" i="11"/>
  <c r="M12" i="13" s="1"/>
  <c r="AN35" i="13" s="1"/>
  <c r="M91" i="10"/>
  <c r="L92" i="13" s="1"/>
  <c r="M75" i="10"/>
  <c r="L76" i="13" s="1"/>
  <c r="Y76" i="13" s="1"/>
  <c r="M59" i="10"/>
  <c r="L60" i="13" s="1"/>
  <c r="Y60" i="13" s="1"/>
  <c r="M43" i="10"/>
  <c r="L44" i="13" s="1"/>
  <c r="Y44" i="13" s="1"/>
  <c r="M27" i="10"/>
  <c r="L28" i="13" s="1"/>
  <c r="Y28" i="13" s="1"/>
  <c r="M11" i="10"/>
  <c r="L12" i="13" s="1"/>
  <c r="Y12" i="13" s="1"/>
  <c r="M91" i="9"/>
  <c r="K92" i="13" s="1"/>
  <c r="M75" i="9"/>
  <c r="K76" i="13" s="1"/>
  <c r="X76" i="13" s="1"/>
  <c r="M59" i="9"/>
  <c r="K60" i="13" s="1"/>
  <c r="X60" i="13" s="1"/>
  <c r="M43" i="9"/>
  <c r="K44" i="13" s="1"/>
  <c r="X44" i="13" s="1"/>
  <c r="M27" i="9"/>
  <c r="K28" i="13" s="1"/>
  <c r="X28" i="13" s="1"/>
  <c r="M11" i="9"/>
  <c r="K12" i="13" s="1"/>
  <c r="AL35" i="13" s="1"/>
  <c r="M77" i="11"/>
  <c r="M78" i="13" s="1"/>
  <c r="Z78" i="13" s="1"/>
  <c r="M45" i="11"/>
  <c r="M46" i="13" s="1"/>
  <c r="Z46" i="13" s="1"/>
  <c r="M13" i="11"/>
  <c r="M14" i="13" s="1"/>
  <c r="Z14" i="13" s="1"/>
  <c r="M89" i="11"/>
  <c r="M90" i="13" s="1"/>
  <c r="M41" i="11"/>
  <c r="M42" i="13" s="1"/>
  <c r="Z42" i="13" s="1"/>
  <c r="M98" i="9"/>
  <c r="K99" i="13" s="1"/>
  <c r="M48" i="8"/>
  <c r="J49" i="13" s="1"/>
  <c r="W49" i="13" s="1"/>
  <c r="M20" i="11"/>
  <c r="M21" i="13" s="1"/>
  <c r="Z21" i="13" s="1"/>
  <c r="M21" i="10"/>
  <c r="L22" i="13" s="1"/>
  <c r="Y22" i="13" s="1"/>
  <c r="M24" i="9"/>
  <c r="K25" i="13" s="1"/>
  <c r="X25" i="13" s="1"/>
  <c r="M21" i="9"/>
  <c r="K22" i="13" s="1"/>
  <c r="X22" i="13" s="1"/>
  <c r="M45" i="9"/>
  <c r="K46" i="13" s="1"/>
  <c r="X46" i="13" s="1"/>
  <c r="M77" i="9"/>
  <c r="K78" i="13" s="1"/>
  <c r="X78" i="13" s="1"/>
  <c r="M41" i="9"/>
  <c r="K42" i="13" s="1"/>
  <c r="X42" i="13" s="1"/>
  <c r="M73" i="9"/>
  <c r="K74" i="13" s="1"/>
  <c r="X74" i="13" s="1"/>
  <c r="M32" i="9"/>
  <c r="K33" i="13" s="1"/>
  <c r="X33" i="13" s="1"/>
  <c r="M35" i="6"/>
  <c r="H36" i="13" s="1"/>
  <c r="U36" i="13" s="1"/>
  <c r="M91" i="5"/>
  <c r="G92" i="13" s="1"/>
  <c r="M77" i="5"/>
  <c r="G78" i="13" s="1"/>
  <c r="T78" i="13" s="1"/>
  <c r="M61" i="5"/>
  <c r="G62" i="13" s="1"/>
  <c r="T62" i="13" s="1"/>
  <c r="M45" i="5"/>
  <c r="G46" i="13" s="1"/>
  <c r="T46" i="13" s="1"/>
  <c r="M29" i="5"/>
  <c r="G30" i="13" s="1"/>
  <c r="T30" i="13" s="1"/>
  <c r="M13" i="5"/>
  <c r="G14" i="13" s="1"/>
  <c r="T14" i="13" s="1"/>
  <c r="M85" i="8"/>
  <c r="J86" i="13" s="1"/>
  <c r="W86" i="13" s="1"/>
  <c r="M53" i="8"/>
  <c r="J54" i="13" s="1"/>
  <c r="W54" i="13" s="1"/>
  <c r="M21" i="8"/>
  <c r="J22" i="13" s="1"/>
  <c r="W22" i="13" s="1"/>
  <c r="M88" i="5"/>
  <c r="G89" i="13" s="1"/>
  <c r="M72" i="5"/>
  <c r="G73" i="13" s="1"/>
  <c r="T73" i="13" s="1"/>
  <c r="M56" i="5"/>
  <c r="G57" i="13" s="1"/>
  <c r="T57" i="13" s="1"/>
  <c r="M40" i="5"/>
  <c r="G41" i="13" s="1"/>
  <c r="T41" i="13" s="1"/>
  <c r="M24" i="5"/>
  <c r="G25" i="13" s="1"/>
  <c r="T25" i="13" s="1"/>
  <c r="M95" i="5"/>
  <c r="G96" i="13" s="1"/>
  <c r="M79" i="5"/>
  <c r="G80" i="13" s="1"/>
  <c r="T80" i="13" s="1"/>
  <c r="M63" i="5"/>
  <c r="G64" i="13" s="1"/>
  <c r="T64" i="13" s="1"/>
  <c r="M47" i="5"/>
  <c r="G48" i="13" s="1"/>
  <c r="T48" i="13" s="1"/>
  <c r="M31" i="5"/>
  <c r="G32" i="13" s="1"/>
  <c r="T32" i="13" s="1"/>
  <c r="M15" i="5"/>
  <c r="G16" i="13" s="1"/>
  <c r="T16" i="13" s="1"/>
  <c r="M94" i="5"/>
  <c r="G95" i="13" s="1"/>
  <c r="M30" i="4"/>
  <c r="F31" i="13" s="1"/>
  <c r="S31" i="13" s="1"/>
  <c r="M41" i="12"/>
  <c r="N42" i="13" s="1"/>
  <c r="AA42" i="13" s="1"/>
  <c r="M57" i="12"/>
  <c r="N58" i="13" s="1"/>
  <c r="AA58" i="13" s="1"/>
  <c r="M73" i="12"/>
  <c r="N74" i="13" s="1"/>
  <c r="AA74" i="13" s="1"/>
  <c r="M89" i="12"/>
  <c r="N90" i="13" s="1"/>
  <c r="M95" i="11"/>
  <c r="M96" i="13" s="1"/>
  <c r="M79" i="11"/>
  <c r="M80" i="13" s="1"/>
  <c r="Z80" i="13" s="1"/>
  <c r="M63" i="11"/>
  <c r="M64" i="13" s="1"/>
  <c r="Z64" i="13" s="1"/>
  <c r="M47" i="11"/>
  <c r="M48" i="13" s="1"/>
  <c r="Z48" i="13" s="1"/>
  <c r="M31" i="11"/>
  <c r="M32" i="13" s="1"/>
  <c r="Z32" i="13" s="1"/>
  <c r="M15" i="11"/>
  <c r="M16" i="13" s="1"/>
  <c r="Z16" i="13" s="1"/>
  <c r="M95" i="10"/>
  <c r="L96" i="13" s="1"/>
  <c r="M79" i="10"/>
  <c r="L80" i="13" s="1"/>
  <c r="Y80" i="13" s="1"/>
  <c r="M63" i="10"/>
  <c r="L64" i="13" s="1"/>
  <c r="Y64" i="13" s="1"/>
  <c r="M47" i="10"/>
  <c r="L48" i="13" s="1"/>
  <c r="Y48" i="13" s="1"/>
  <c r="M31" i="10"/>
  <c r="L32" i="13" s="1"/>
  <c r="Y32" i="13" s="1"/>
  <c r="M15" i="10"/>
  <c r="L16" i="13" s="1"/>
  <c r="Y16" i="13" s="1"/>
  <c r="M95" i="9"/>
  <c r="K96" i="13" s="1"/>
  <c r="M79" i="9"/>
  <c r="K80" i="13" s="1"/>
  <c r="X80" i="13" s="1"/>
  <c r="M63" i="9"/>
  <c r="K64" i="13" s="1"/>
  <c r="X64" i="13" s="1"/>
  <c r="M47" i="9"/>
  <c r="K48" i="13" s="1"/>
  <c r="X48" i="13" s="1"/>
  <c r="M31" i="9"/>
  <c r="K32" i="13" s="1"/>
  <c r="X32" i="13" s="1"/>
  <c r="M15" i="9"/>
  <c r="K16" i="13" s="1"/>
  <c r="X16" i="13" s="1"/>
  <c r="M85" i="11"/>
  <c r="M86" i="13" s="1"/>
  <c r="Z86" i="13" s="1"/>
  <c r="M53" i="11"/>
  <c r="M54" i="13" s="1"/>
  <c r="Z54" i="13" s="1"/>
  <c r="M21" i="11"/>
  <c r="M22" i="13" s="1"/>
  <c r="Z22" i="13" s="1"/>
  <c r="M86" i="8"/>
  <c r="J87" i="13" s="1"/>
  <c r="M70" i="8"/>
  <c r="J71" i="13" s="1"/>
  <c r="W71" i="13" s="1"/>
  <c r="M54" i="8"/>
  <c r="J55" i="13" s="1"/>
  <c r="W55" i="13" s="1"/>
  <c r="M38" i="8"/>
  <c r="J39" i="13" s="1"/>
  <c r="W39" i="13" s="1"/>
  <c r="M22" i="8"/>
  <c r="J23" i="13" s="1"/>
  <c r="W23" i="13" s="1"/>
  <c r="M90" i="7"/>
  <c r="I91" i="13" s="1"/>
  <c r="M74" i="7"/>
  <c r="I75" i="13" s="1"/>
  <c r="V75" i="13" s="1"/>
  <c r="M58" i="7"/>
  <c r="I59" i="13" s="1"/>
  <c r="V59" i="13" s="1"/>
  <c r="M42" i="7"/>
  <c r="I43" i="13" s="1"/>
  <c r="V43" i="13" s="1"/>
  <c r="M26" i="7"/>
  <c r="I27" i="13" s="1"/>
  <c r="V27" i="13" s="1"/>
  <c r="M97" i="11"/>
  <c r="M98" i="13" s="1"/>
  <c r="M65" i="11"/>
  <c r="M66" i="13" s="1"/>
  <c r="Z66" i="13" s="1"/>
  <c r="M28" i="10"/>
  <c r="L29" i="13" s="1"/>
  <c r="Y29" i="13" s="1"/>
  <c r="M88" i="8"/>
  <c r="J89" i="13" s="1"/>
  <c r="M72" i="8"/>
  <c r="J73" i="13" s="1"/>
  <c r="W73" i="13" s="1"/>
  <c r="M56" i="8"/>
  <c r="J57" i="13" s="1"/>
  <c r="W57" i="13" s="1"/>
  <c r="M36" i="8"/>
  <c r="J37" i="13" s="1"/>
  <c r="W37" i="13" s="1"/>
  <c r="M20" i="8"/>
  <c r="J21" i="13" s="1"/>
  <c r="W21" i="13" s="1"/>
  <c r="M92" i="7"/>
  <c r="I93" i="13" s="1"/>
  <c r="M76" i="7"/>
  <c r="I77" i="13" s="1"/>
  <c r="V77" i="13" s="1"/>
  <c r="M60" i="7"/>
  <c r="I61" i="13" s="1"/>
  <c r="V61" i="13" s="1"/>
  <c r="M40" i="7"/>
  <c r="I41" i="13" s="1"/>
  <c r="V41" i="13" s="1"/>
  <c r="M24" i="7"/>
  <c r="I25" i="13" s="1"/>
  <c r="V25" i="13" s="1"/>
  <c r="M21" i="12"/>
  <c r="N22" i="13" s="1"/>
  <c r="AA22" i="13" s="1"/>
  <c r="M91" i="8"/>
  <c r="J92" i="13" s="1"/>
  <c r="M75" i="8"/>
  <c r="J76" i="13" s="1"/>
  <c r="W76" i="13" s="1"/>
  <c r="M59" i="8"/>
  <c r="J60" i="13" s="1"/>
  <c r="W60" i="13" s="1"/>
  <c r="M43" i="8"/>
  <c r="J44" i="13" s="1"/>
  <c r="W44" i="13" s="1"/>
  <c r="M27" i="8"/>
  <c r="J28" i="13" s="1"/>
  <c r="W28" i="13" s="1"/>
  <c r="M11" i="8"/>
  <c r="J12" i="13" s="1"/>
  <c r="AK34" i="13" s="1"/>
  <c r="M99" i="7"/>
  <c r="I100" i="13" s="1"/>
  <c r="M83" i="7"/>
  <c r="I84" i="13" s="1"/>
  <c r="V84" i="13" s="1"/>
  <c r="M67" i="7"/>
  <c r="I68" i="13" s="1"/>
  <c r="V68" i="13" s="1"/>
  <c r="M51" i="7"/>
  <c r="I52" i="13" s="1"/>
  <c r="V52" i="13" s="1"/>
  <c r="M35" i="7"/>
  <c r="I36" i="13" s="1"/>
  <c r="V36" i="13" s="1"/>
  <c r="M19" i="7"/>
  <c r="I20" i="13" s="1"/>
  <c r="V20" i="13" s="1"/>
  <c r="M45" i="10"/>
  <c r="L46" i="13" s="1"/>
  <c r="Y46" i="13" s="1"/>
  <c r="M25" i="10"/>
  <c r="L26" i="13" s="1"/>
  <c r="Y26" i="13" s="1"/>
  <c r="M57" i="10"/>
  <c r="L58" i="13" s="1"/>
  <c r="Y58" i="13" s="1"/>
  <c r="M89" i="10"/>
  <c r="L90" i="13" s="1"/>
  <c r="M69" i="7"/>
  <c r="I70" i="13" s="1"/>
  <c r="V70" i="13" s="1"/>
  <c r="M37" i="7"/>
  <c r="I38" i="13" s="1"/>
  <c r="V38" i="13" s="1"/>
  <c r="M80" i="6"/>
  <c r="H81" i="13" s="1"/>
  <c r="U81" i="13" s="1"/>
  <c r="M64" i="6"/>
  <c r="H65" i="13" s="1"/>
  <c r="U65" i="13" s="1"/>
  <c r="M93" i="5"/>
  <c r="G94" i="13" s="1"/>
  <c r="M75" i="5"/>
  <c r="G76" i="13" s="1"/>
  <c r="T76" i="13" s="1"/>
  <c r="M59" i="5"/>
  <c r="G60" i="13" s="1"/>
  <c r="T60" i="13" s="1"/>
  <c r="M43" i="5"/>
  <c r="G44" i="13" s="1"/>
  <c r="T44" i="13" s="1"/>
  <c r="M27" i="5"/>
  <c r="G28" i="13" s="1"/>
  <c r="T28" i="13" s="1"/>
  <c r="M11" i="5"/>
  <c r="G12" i="13" s="1"/>
  <c r="T12" i="13" s="1"/>
  <c r="M98" i="5"/>
  <c r="G99" i="13" s="1"/>
  <c r="M83" i="4"/>
  <c r="F84" i="13" s="1"/>
  <c r="S84" i="13" s="1"/>
  <c r="M67" i="4"/>
  <c r="F68" i="13" s="1"/>
  <c r="S68" i="13" s="1"/>
  <c r="M51" i="4"/>
  <c r="F52" i="13" s="1"/>
  <c r="S52" i="13" s="1"/>
  <c r="M35" i="4"/>
  <c r="F36" i="13" s="1"/>
  <c r="S36" i="13" s="1"/>
  <c r="M19" i="4"/>
  <c r="F20" i="13" s="1"/>
  <c r="S20" i="13" s="1"/>
  <c r="M82" i="4"/>
  <c r="F83" i="13" s="1"/>
  <c r="S83" i="13" s="1"/>
  <c r="M50" i="4"/>
  <c r="F51" i="13" s="1"/>
  <c r="S51" i="13" s="1"/>
  <c r="M18" i="4"/>
  <c r="F19" i="13" s="1"/>
  <c r="S19" i="13" s="1"/>
  <c r="O96" i="13"/>
  <c r="P96" i="13" s="1"/>
  <c r="M95" i="3"/>
  <c r="E96" i="13" s="1"/>
  <c r="O64" i="13"/>
  <c r="P64" i="13" s="1"/>
  <c r="M63" i="3"/>
  <c r="E64" i="13" s="1"/>
  <c r="R64" i="13" s="1"/>
  <c r="O16" i="13"/>
  <c r="P16" i="13" s="1"/>
  <c r="M15" i="3"/>
  <c r="E16" i="13" s="1"/>
  <c r="R16" i="13" s="1"/>
  <c r="M83" i="6"/>
  <c r="H84" i="13" s="1"/>
  <c r="U84" i="13" s="1"/>
  <c r="M26" i="6"/>
  <c r="H27" i="13" s="1"/>
  <c r="U27" i="13" s="1"/>
  <c r="M58" i="6"/>
  <c r="H59" i="13" s="1"/>
  <c r="U59" i="13" s="1"/>
  <c r="M74" i="6"/>
  <c r="H75" i="13" s="1"/>
  <c r="U75" i="13" s="1"/>
  <c r="O94" i="13"/>
  <c r="P94" i="13" s="1"/>
  <c r="M93" i="3"/>
  <c r="E94" i="13" s="1"/>
  <c r="O62" i="13"/>
  <c r="P62" i="13" s="1"/>
  <c r="M61" i="3"/>
  <c r="E62" i="13" s="1"/>
  <c r="R62" i="13" s="1"/>
  <c r="O46" i="13"/>
  <c r="P46" i="13" s="1"/>
  <c r="M45" i="3"/>
  <c r="E46" i="13" s="1"/>
  <c r="R46" i="13" s="1"/>
  <c r="M77" i="6"/>
  <c r="H78" i="13" s="1"/>
  <c r="U78" i="13" s="1"/>
  <c r="M45" i="6"/>
  <c r="H46" i="13" s="1"/>
  <c r="U46" i="13" s="1"/>
  <c r="M29" i="6"/>
  <c r="H30" i="13" s="1"/>
  <c r="U30" i="13" s="1"/>
  <c r="O89" i="13"/>
  <c r="P89" i="13" s="1"/>
  <c r="M88" i="3"/>
  <c r="E89" i="13" s="1"/>
  <c r="O57" i="13"/>
  <c r="P57" i="13" s="1"/>
  <c r="M56" i="3"/>
  <c r="E57" i="13" s="1"/>
  <c r="R57" i="13" s="1"/>
  <c r="O25" i="13"/>
  <c r="P25" i="13" s="1"/>
  <c r="M24" i="3"/>
  <c r="E25" i="13" s="1"/>
  <c r="R25" i="13" s="1"/>
  <c r="O43" i="13"/>
  <c r="P43" i="13" s="1"/>
  <c r="M42" i="3"/>
  <c r="E43" i="13" s="1"/>
  <c r="R43" i="13" s="1"/>
  <c r="M15" i="6"/>
  <c r="H16" i="13" s="1"/>
  <c r="U16" i="13" s="1"/>
  <c r="M48" i="6"/>
  <c r="H49" i="13" s="1"/>
  <c r="U49" i="13" s="1"/>
  <c r="O95" i="13"/>
  <c r="P95" i="13" s="1"/>
  <c r="M94" i="3"/>
  <c r="E95" i="13" s="1"/>
  <c r="O31" i="13"/>
  <c r="P31" i="13" s="1"/>
  <c r="M30" i="3"/>
  <c r="E31" i="13" s="1"/>
  <c r="R31" i="13" s="1"/>
  <c r="O26" i="13"/>
  <c r="P26" i="13" s="1"/>
  <c r="M25" i="3"/>
  <c r="E26" i="13" s="1"/>
  <c r="R26" i="13" s="1"/>
  <c r="M92" i="12"/>
  <c r="N93" i="13" s="1"/>
  <c r="M60" i="12"/>
  <c r="N61" i="13" s="1"/>
  <c r="AA61" i="13" s="1"/>
  <c r="M28" i="12"/>
  <c r="N29" i="13" s="1"/>
  <c r="AA29" i="13" s="1"/>
  <c r="M19" i="12"/>
  <c r="N20" i="13" s="1"/>
  <c r="AA20" i="13" s="1"/>
  <c r="M30" i="12"/>
  <c r="N31" i="13" s="1"/>
  <c r="AA31" i="13" s="1"/>
  <c r="M46" i="12"/>
  <c r="N47" i="13" s="1"/>
  <c r="AA47" i="13" s="1"/>
  <c r="M62" i="12"/>
  <c r="N63" i="13" s="1"/>
  <c r="AA63" i="13" s="1"/>
  <c r="M78" i="12"/>
  <c r="N79" i="13" s="1"/>
  <c r="AA79" i="13" s="1"/>
  <c r="M94" i="12"/>
  <c r="N95" i="13" s="1"/>
  <c r="M43" i="12"/>
  <c r="N44" i="13" s="1"/>
  <c r="AA44" i="13" s="1"/>
  <c r="M59" i="12"/>
  <c r="N60" i="13" s="1"/>
  <c r="AA60" i="13" s="1"/>
  <c r="M75" i="12"/>
  <c r="N76" i="13" s="1"/>
  <c r="AA76" i="13" s="1"/>
  <c r="M91" i="12"/>
  <c r="N92" i="13" s="1"/>
  <c r="M33" i="12"/>
  <c r="N34" i="13" s="1"/>
  <c r="AA34" i="13" s="1"/>
  <c r="M49" i="12"/>
  <c r="N50" i="13" s="1"/>
  <c r="AA50" i="13" s="1"/>
  <c r="M65" i="12"/>
  <c r="N66" i="13" s="1"/>
  <c r="AA66" i="13" s="1"/>
  <c r="M81" i="12"/>
  <c r="N82" i="13" s="1"/>
  <c r="AA82" i="13" s="1"/>
  <c r="M97" i="12"/>
  <c r="N98" i="13" s="1"/>
  <c r="M69" i="11"/>
  <c r="M70" i="13" s="1"/>
  <c r="Z70" i="13" s="1"/>
  <c r="M37" i="11"/>
  <c r="M38" i="13" s="1"/>
  <c r="Z38" i="13" s="1"/>
  <c r="M14" i="8"/>
  <c r="J15" i="13" s="1"/>
  <c r="W15" i="13" s="1"/>
  <c r="M82" i="7"/>
  <c r="I83" i="13" s="1"/>
  <c r="V83" i="13" s="1"/>
  <c r="M66" i="7"/>
  <c r="I67" i="13" s="1"/>
  <c r="V67" i="13" s="1"/>
  <c r="M50" i="7"/>
  <c r="I51" i="13" s="1"/>
  <c r="V51" i="13" s="1"/>
  <c r="M34" i="7"/>
  <c r="I35" i="13" s="1"/>
  <c r="V35" i="13" s="1"/>
  <c r="M18" i="7"/>
  <c r="I19" i="13" s="1"/>
  <c r="V19" i="13" s="1"/>
  <c r="M81" i="11"/>
  <c r="M82" i="13" s="1"/>
  <c r="Z82" i="13" s="1"/>
  <c r="M49" i="11"/>
  <c r="M50" i="13" s="1"/>
  <c r="Z50" i="13" s="1"/>
  <c r="M17" i="11"/>
  <c r="M18" i="13" s="1"/>
  <c r="Z18" i="13" s="1"/>
  <c r="M96" i="8"/>
  <c r="J97" i="13" s="1"/>
  <c r="M80" i="8"/>
  <c r="J81" i="13" s="1"/>
  <c r="W81" i="13" s="1"/>
  <c r="M64" i="8"/>
  <c r="J65" i="13" s="1"/>
  <c r="W65" i="13" s="1"/>
  <c r="M44" i="8"/>
  <c r="J45" i="13" s="1"/>
  <c r="W45" i="13" s="1"/>
  <c r="M28" i="8"/>
  <c r="J29" i="13" s="1"/>
  <c r="W29" i="13" s="1"/>
  <c r="M12" i="8"/>
  <c r="J13" i="13" s="1"/>
  <c r="W13" i="13" s="1"/>
  <c r="M84" i="7"/>
  <c r="I85" i="13" s="1"/>
  <c r="V85" i="13" s="1"/>
  <c r="M68" i="7"/>
  <c r="I69" i="13" s="1"/>
  <c r="V69" i="13" s="1"/>
  <c r="M48" i="7"/>
  <c r="I49" i="13" s="1"/>
  <c r="V49" i="13" s="1"/>
  <c r="M32" i="7"/>
  <c r="I33" i="13" s="1"/>
  <c r="V33" i="13" s="1"/>
  <c r="M16" i="7"/>
  <c r="I17" i="13" s="1"/>
  <c r="V17" i="13" s="1"/>
  <c r="M98" i="10"/>
  <c r="L99" i="13" s="1"/>
  <c r="M83" i="8"/>
  <c r="J84" i="13" s="1"/>
  <c r="W84" i="13" s="1"/>
  <c r="M67" i="8"/>
  <c r="J68" i="13" s="1"/>
  <c r="W68" i="13" s="1"/>
  <c r="M51" i="8"/>
  <c r="J52" i="13" s="1"/>
  <c r="W52" i="13" s="1"/>
  <c r="M35" i="8"/>
  <c r="J36" i="13" s="1"/>
  <c r="W36" i="13" s="1"/>
  <c r="M19" i="8"/>
  <c r="J20" i="13" s="1"/>
  <c r="W20" i="13" s="1"/>
  <c r="M99" i="8"/>
  <c r="J100" i="13" s="1"/>
  <c r="M91" i="7"/>
  <c r="I92" i="13" s="1"/>
  <c r="M75" i="7"/>
  <c r="I76" i="13" s="1"/>
  <c r="V76" i="13" s="1"/>
  <c r="M59" i="7"/>
  <c r="I60" i="13" s="1"/>
  <c r="V60" i="13" s="1"/>
  <c r="M43" i="7"/>
  <c r="I44" i="13" s="1"/>
  <c r="V44" i="13" s="1"/>
  <c r="M27" i="7"/>
  <c r="I28" i="13" s="1"/>
  <c r="V28" i="13" s="1"/>
  <c r="M11" i="7"/>
  <c r="I12" i="13" s="1"/>
  <c r="M77" i="10"/>
  <c r="L78" i="13" s="1"/>
  <c r="Y78" i="13" s="1"/>
  <c r="M13" i="10"/>
  <c r="L14" i="13" s="1"/>
  <c r="Y14" i="13" s="1"/>
  <c r="M41" i="10"/>
  <c r="L42" i="13" s="1"/>
  <c r="Y42" i="13" s="1"/>
  <c r="M73" i="10"/>
  <c r="L74" i="13" s="1"/>
  <c r="Y74" i="13" s="1"/>
  <c r="M85" i="7"/>
  <c r="I86" i="13" s="1"/>
  <c r="V86" i="13" s="1"/>
  <c r="M53" i="7"/>
  <c r="I54" i="13" s="1"/>
  <c r="V54" i="13" s="1"/>
  <c r="M21" i="7"/>
  <c r="I22" i="13" s="1"/>
  <c r="V22" i="13" s="1"/>
  <c r="M72" i="6"/>
  <c r="H73" i="13" s="1"/>
  <c r="U73" i="13" s="1"/>
  <c r="M56" i="6"/>
  <c r="H57" i="13" s="1"/>
  <c r="U57" i="13" s="1"/>
  <c r="M83" i="5"/>
  <c r="G84" i="13" s="1"/>
  <c r="T84" i="13" s="1"/>
  <c r="M67" i="5"/>
  <c r="G68" i="13" s="1"/>
  <c r="T68" i="13" s="1"/>
  <c r="M51" i="5"/>
  <c r="G52" i="13" s="1"/>
  <c r="T52" i="13" s="1"/>
  <c r="M35" i="5"/>
  <c r="G36" i="13" s="1"/>
  <c r="T36" i="13" s="1"/>
  <c r="M19" i="5"/>
  <c r="G20" i="13" s="1"/>
  <c r="T20" i="13" s="1"/>
  <c r="M90" i="5"/>
  <c r="G91" i="13" s="1"/>
  <c r="M91" i="4"/>
  <c r="F92" i="13" s="1"/>
  <c r="M75" i="4"/>
  <c r="F76" i="13" s="1"/>
  <c r="S76" i="13" s="1"/>
  <c r="M59" i="4"/>
  <c r="F60" i="13" s="1"/>
  <c r="S60" i="13" s="1"/>
  <c r="M43" i="4"/>
  <c r="F44" i="13" s="1"/>
  <c r="S44" i="13" s="1"/>
  <c r="M27" i="4"/>
  <c r="F28" i="13" s="1"/>
  <c r="S28" i="13" s="1"/>
  <c r="M11" i="4"/>
  <c r="F12" i="13" s="1"/>
  <c r="O88" i="13"/>
  <c r="P88" i="13" s="1"/>
  <c r="M87" i="3"/>
  <c r="E88" i="13" s="1"/>
  <c r="O72" i="13"/>
  <c r="P72" i="13" s="1"/>
  <c r="M71" i="3"/>
  <c r="E72" i="13" s="1"/>
  <c r="R72" i="13" s="1"/>
  <c r="O56" i="13"/>
  <c r="P56" i="13" s="1"/>
  <c r="M55" i="3"/>
  <c r="E56" i="13" s="1"/>
  <c r="R56" i="13" s="1"/>
  <c r="O40" i="13"/>
  <c r="P40" i="13" s="1"/>
  <c r="M39" i="3"/>
  <c r="E40" i="13" s="1"/>
  <c r="R40" i="13" s="1"/>
  <c r="O24" i="13"/>
  <c r="P24" i="13" s="1"/>
  <c r="M23" i="3"/>
  <c r="E24" i="13" s="1"/>
  <c r="R24" i="13" s="1"/>
  <c r="M17" i="12"/>
  <c r="N18" i="13" s="1"/>
  <c r="AA18" i="13" s="1"/>
  <c r="M53" i="10"/>
  <c r="L54" i="13" s="1"/>
  <c r="Y54" i="13" s="1"/>
  <c r="M16" i="9"/>
  <c r="K17" i="13" s="1"/>
  <c r="X17" i="13" s="1"/>
  <c r="M13" i="9"/>
  <c r="K14" i="13" s="1"/>
  <c r="X14" i="13" s="1"/>
  <c r="M29" i="9"/>
  <c r="K30" i="13" s="1"/>
  <c r="X30" i="13" s="1"/>
  <c r="M61" i="9"/>
  <c r="K62" i="13" s="1"/>
  <c r="X62" i="13" s="1"/>
  <c r="M93" i="9"/>
  <c r="K94" i="13" s="1"/>
  <c r="M57" i="9"/>
  <c r="K58" i="13" s="1"/>
  <c r="X58" i="13" s="1"/>
  <c r="M89" i="9"/>
  <c r="K90" i="13" s="1"/>
  <c r="M89" i="7"/>
  <c r="I90" i="13" s="1"/>
  <c r="M57" i="7"/>
  <c r="I58" i="13" s="1"/>
  <c r="V58" i="13" s="1"/>
  <c r="M25" i="7"/>
  <c r="I26" i="13" s="1"/>
  <c r="V26" i="13" s="1"/>
  <c r="M17" i="6"/>
  <c r="H18" i="13" s="1"/>
  <c r="U18" i="13" s="1"/>
  <c r="M27" i="6"/>
  <c r="H28" i="13" s="1"/>
  <c r="U28" i="13" s="1"/>
  <c r="M43" i="6"/>
  <c r="H44" i="13" s="1"/>
  <c r="U44" i="13" s="1"/>
  <c r="M59" i="6"/>
  <c r="H60" i="13" s="1"/>
  <c r="U60" i="13" s="1"/>
  <c r="M75" i="6"/>
  <c r="H76" i="13" s="1"/>
  <c r="U76" i="13" s="1"/>
  <c r="M91" i="6"/>
  <c r="H92" i="13" s="1"/>
  <c r="M88" i="6"/>
  <c r="H89" i="13" s="1"/>
  <c r="M18" i="6"/>
  <c r="H19" i="13" s="1"/>
  <c r="U19" i="13" s="1"/>
  <c r="M34" i="6"/>
  <c r="H35" i="13" s="1"/>
  <c r="U35" i="13" s="1"/>
  <c r="M50" i="6"/>
  <c r="H51" i="13" s="1"/>
  <c r="U51" i="13" s="1"/>
  <c r="M66" i="6"/>
  <c r="H67" i="13" s="1"/>
  <c r="U67" i="13" s="1"/>
  <c r="M82" i="6"/>
  <c r="H83" i="13" s="1"/>
  <c r="U83" i="13" s="1"/>
  <c r="M98" i="6"/>
  <c r="H99" i="13" s="1"/>
  <c r="M85" i="5"/>
  <c r="G86" i="13" s="1"/>
  <c r="T86" i="13" s="1"/>
  <c r="M69" i="5"/>
  <c r="G70" i="13" s="1"/>
  <c r="T70" i="13" s="1"/>
  <c r="M53" i="5"/>
  <c r="G54" i="13" s="1"/>
  <c r="T54" i="13" s="1"/>
  <c r="M37" i="5"/>
  <c r="G38" i="13" s="1"/>
  <c r="T38" i="13" s="1"/>
  <c r="M21" i="5"/>
  <c r="G22" i="13" s="1"/>
  <c r="T22" i="13" s="1"/>
  <c r="M93" i="4"/>
  <c r="F94" i="13" s="1"/>
  <c r="M77" i="4"/>
  <c r="F78" i="13" s="1"/>
  <c r="S78" i="13" s="1"/>
  <c r="M61" i="4"/>
  <c r="F62" i="13" s="1"/>
  <c r="S62" i="13" s="1"/>
  <c r="M45" i="4"/>
  <c r="F46" i="13" s="1"/>
  <c r="S46" i="13" s="1"/>
  <c r="M29" i="4"/>
  <c r="F30" i="13" s="1"/>
  <c r="S30" i="13" s="1"/>
  <c r="M13" i="4"/>
  <c r="F14" i="13" s="1"/>
  <c r="S14" i="13" s="1"/>
  <c r="O86" i="13"/>
  <c r="P86" i="13" s="1"/>
  <c r="M85" i="3"/>
  <c r="E86" i="13" s="1"/>
  <c r="R86" i="13" s="1"/>
  <c r="O70" i="13"/>
  <c r="P70" i="13" s="1"/>
  <c r="M69" i="3"/>
  <c r="E70" i="13" s="1"/>
  <c r="R70" i="13" s="1"/>
  <c r="O54" i="13"/>
  <c r="P54" i="13" s="1"/>
  <c r="M53" i="3"/>
  <c r="E54" i="13" s="1"/>
  <c r="R54" i="13" s="1"/>
  <c r="O38" i="13"/>
  <c r="P38" i="13" s="1"/>
  <c r="M37" i="3"/>
  <c r="E38" i="13" s="1"/>
  <c r="R38" i="13" s="1"/>
  <c r="M69" i="8"/>
  <c r="J70" i="13" s="1"/>
  <c r="W70" i="13" s="1"/>
  <c r="M37" i="8"/>
  <c r="J38" i="13" s="1"/>
  <c r="W38" i="13" s="1"/>
  <c r="M89" i="6"/>
  <c r="H90" i="13" s="1"/>
  <c r="M69" i="6"/>
  <c r="H70" i="13" s="1"/>
  <c r="U70" i="13" s="1"/>
  <c r="M53" i="6"/>
  <c r="H54" i="13" s="1"/>
  <c r="U54" i="13" s="1"/>
  <c r="M37" i="6"/>
  <c r="H38" i="13" s="1"/>
  <c r="U38" i="13" s="1"/>
  <c r="M16" i="6"/>
  <c r="H17" i="13" s="1"/>
  <c r="U17" i="13" s="1"/>
  <c r="M80" i="5"/>
  <c r="G81" i="13" s="1"/>
  <c r="T81" i="13" s="1"/>
  <c r="M64" i="5"/>
  <c r="G65" i="13" s="1"/>
  <c r="T65" i="13" s="1"/>
  <c r="M48" i="5"/>
  <c r="G49" i="13" s="1"/>
  <c r="T49" i="13" s="1"/>
  <c r="M32" i="5"/>
  <c r="G33" i="13" s="1"/>
  <c r="T33" i="13" s="1"/>
  <c r="M16" i="5"/>
  <c r="G17" i="13" s="1"/>
  <c r="T17" i="13" s="1"/>
  <c r="M88" i="4"/>
  <c r="F89" i="13" s="1"/>
  <c r="M72" i="4"/>
  <c r="F73" i="13" s="1"/>
  <c r="S73" i="13" s="1"/>
  <c r="M56" i="4"/>
  <c r="F57" i="13" s="1"/>
  <c r="S57" i="13" s="1"/>
  <c r="M40" i="4"/>
  <c r="F41" i="13" s="1"/>
  <c r="S41" i="13" s="1"/>
  <c r="M24" i="4"/>
  <c r="F25" i="13" s="1"/>
  <c r="S25" i="13" s="1"/>
  <c r="O97" i="13"/>
  <c r="P97" i="13" s="1"/>
  <c r="M96" i="3"/>
  <c r="E97" i="13" s="1"/>
  <c r="O81" i="13"/>
  <c r="P81" i="13" s="1"/>
  <c r="M80" i="3"/>
  <c r="E81" i="13" s="1"/>
  <c r="R81" i="13" s="1"/>
  <c r="O65" i="13"/>
  <c r="P65" i="13" s="1"/>
  <c r="M64" i="3"/>
  <c r="E65" i="13" s="1"/>
  <c r="R65" i="13" s="1"/>
  <c r="O49" i="13"/>
  <c r="P49" i="13" s="1"/>
  <c r="M48" i="3"/>
  <c r="E49" i="13" s="1"/>
  <c r="R49" i="13" s="1"/>
  <c r="O33" i="13"/>
  <c r="P33" i="13" s="1"/>
  <c r="M32" i="3"/>
  <c r="E33" i="13" s="1"/>
  <c r="R33" i="13" s="1"/>
  <c r="O17" i="13"/>
  <c r="P17" i="13" s="1"/>
  <c r="M16" i="3"/>
  <c r="E17" i="13" s="1"/>
  <c r="R17" i="13" s="1"/>
  <c r="M12" i="6"/>
  <c r="H13" i="13" s="1"/>
  <c r="U13" i="13" s="1"/>
  <c r="M62" i="5"/>
  <c r="G63" i="13" s="1"/>
  <c r="T63" i="13" s="1"/>
  <c r="M30" i="5"/>
  <c r="G31" i="13" s="1"/>
  <c r="T31" i="13" s="1"/>
  <c r="O91" i="13"/>
  <c r="P91" i="13" s="1"/>
  <c r="M90" i="3"/>
  <c r="E91" i="13" s="1"/>
  <c r="O59" i="13"/>
  <c r="P59" i="13" s="1"/>
  <c r="M58" i="3"/>
  <c r="E59" i="13" s="1"/>
  <c r="R59" i="13" s="1"/>
  <c r="O27" i="13"/>
  <c r="P27" i="13" s="1"/>
  <c r="M26" i="3"/>
  <c r="E27" i="13" s="1"/>
  <c r="R27" i="13" s="1"/>
  <c r="M89" i="8"/>
  <c r="J90" i="13" s="1"/>
  <c r="M20" i="6"/>
  <c r="H21" i="13" s="1"/>
  <c r="U21" i="13" s="1"/>
  <c r="M24" i="6"/>
  <c r="H25" i="13" s="1"/>
  <c r="U25" i="13" s="1"/>
  <c r="M40" i="6"/>
  <c r="H41" i="13" s="1"/>
  <c r="U41" i="13" s="1"/>
  <c r="M82" i="5"/>
  <c r="G83" i="13" s="1"/>
  <c r="T83" i="13" s="1"/>
  <c r="M50" i="5"/>
  <c r="G51" i="13" s="1"/>
  <c r="T51" i="13" s="1"/>
  <c r="M18" i="5"/>
  <c r="G19" i="13" s="1"/>
  <c r="T19" i="13" s="1"/>
  <c r="O79" i="13"/>
  <c r="P79" i="13" s="1"/>
  <c r="M78" i="3"/>
  <c r="E79" i="13" s="1"/>
  <c r="R79" i="13" s="1"/>
  <c r="O47" i="13"/>
  <c r="P47" i="13" s="1"/>
  <c r="M46" i="3"/>
  <c r="E47" i="13" s="1"/>
  <c r="R47" i="13" s="1"/>
  <c r="M56" i="7"/>
  <c r="I57" i="13" s="1"/>
  <c r="V57" i="13" s="1"/>
  <c r="M46" i="4"/>
  <c r="F47" i="13" s="1"/>
  <c r="S47" i="13" s="1"/>
  <c r="M97" i="8"/>
  <c r="J98" i="13" s="1"/>
  <c r="M33" i="8"/>
  <c r="J34" i="13" s="1"/>
  <c r="W34" i="13" s="1"/>
  <c r="M97" i="6"/>
  <c r="H98" i="13" s="1"/>
  <c r="M66" i="4"/>
  <c r="F67" i="13" s="1"/>
  <c r="S67" i="13" s="1"/>
  <c r="M34" i="4"/>
  <c r="F35" i="13" s="1"/>
  <c r="S35" i="13" s="1"/>
  <c r="M41" i="8"/>
  <c r="J42" i="13" s="1"/>
  <c r="W42" i="13" s="1"/>
  <c r="M70" i="4"/>
  <c r="F71" i="13" s="1"/>
  <c r="S71" i="13" s="1"/>
  <c r="M14" i="4"/>
  <c r="F15" i="13" s="1"/>
  <c r="S15" i="13" s="1"/>
  <c r="O30" i="13"/>
  <c r="P30" i="13" s="1"/>
  <c r="O80" i="13"/>
  <c r="P80" i="13" s="1"/>
  <c r="M79" i="3"/>
  <c r="E80" i="13" s="1"/>
  <c r="R80" i="13" s="1"/>
  <c r="O32" i="13"/>
  <c r="P32" i="13" s="1"/>
  <c r="M31" i="3"/>
  <c r="E32" i="13" s="1"/>
  <c r="R32" i="13" s="1"/>
  <c r="M51" i="6"/>
  <c r="H52" i="13" s="1"/>
  <c r="U52" i="13" s="1"/>
  <c r="M99" i="6"/>
  <c r="H100" i="13" s="1"/>
  <c r="M16" i="12"/>
  <c r="N17" i="13" s="1"/>
  <c r="AA17" i="13" s="1"/>
  <c r="M61" i="10"/>
  <c r="L62" i="13" s="1"/>
  <c r="Y62" i="13" s="1"/>
  <c r="M17" i="10"/>
  <c r="L18" i="13" s="1"/>
  <c r="Y18" i="13" s="1"/>
  <c r="M49" i="10"/>
  <c r="L50" i="13" s="1"/>
  <c r="Y50" i="13" s="1"/>
  <c r="M81" i="10"/>
  <c r="L82" i="13" s="1"/>
  <c r="Y82" i="13" s="1"/>
  <c r="M77" i="7"/>
  <c r="I78" i="13" s="1"/>
  <c r="V78" i="13" s="1"/>
  <c r="M45" i="7"/>
  <c r="I46" i="13" s="1"/>
  <c r="V46" i="13" s="1"/>
  <c r="M13" i="7"/>
  <c r="I14" i="13" s="1"/>
  <c r="V14" i="13" s="1"/>
  <c r="M68" i="6"/>
  <c r="H69" i="13" s="1"/>
  <c r="U69" i="13" s="1"/>
  <c r="O84" i="13"/>
  <c r="P84" i="13" s="1"/>
  <c r="M83" i="3"/>
  <c r="E84" i="13" s="1"/>
  <c r="R84" i="13" s="1"/>
  <c r="O68" i="13"/>
  <c r="P68" i="13" s="1"/>
  <c r="M67" i="3"/>
  <c r="E68" i="13" s="1"/>
  <c r="R68" i="13" s="1"/>
  <c r="O52" i="13"/>
  <c r="P52" i="13" s="1"/>
  <c r="M51" i="3"/>
  <c r="E52" i="13" s="1"/>
  <c r="R52" i="13" s="1"/>
  <c r="O36" i="13"/>
  <c r="P36" i="13" s="1"/>
  <c r="M35" i="3"/>
  <c r="E36" i="13" s="1"/>
  <c r="R36" i="13" s="1"/>
  <c r="O20" i="13"/>
  <c r="P20" i="13" s="1"/>
  <c r="M19" i="3"/>
  <c r="E20" i="13" s="1"/>
  <c r="R20" i="13" s="1"/>
  <c r="M37" i="10"/>
  <c r="L38" i="13" s="1"/>
  <c r="Y38" i="13" s="1"/>
  <c r="M20" i="9"/>
  <c r="K21" i="13" s="1"/>
  <c r="X21" i="13" s="1"/>
  <c r="M17" i="9"/>
  <c r="K18" i="13" s="1"/>
  <c r="X18" i="13" s="1"/>
  <c r="M37" i="9"/>
  <c r="K38" i="13" s="1"/>
  <c r="X38" i="13" s="1"/>
  <c r="M69" i="9"/>
  <c r="K70" i="13" s="1"/>
  <c r="X70" i="13" s="1"/>
  <c r="M33" i="9"/>
  <c r="K34" i="13" s="1"/>
  <c r="X34" i="13" s="1"/>
  <c r="M65" i="9"/>
  <c r="K66" i="13" s="1"/>
  <c r="X66" i="13" s="1"/>
  <c r="M97" i="9"/>
  <c r="K98" i="13" s="1"/>
  <c r="M81" i="7"/>
  <c r="I82" i="13" s="1"/>
  <c r="V82" i="13" s="1"/>
  <c r="M49" i="7"/>
  <c r="I50" i="13" s="1"/>
  <c r="V50" i="13" s="1"/>
  <c r="M17" i="7"/>
  <c r="I18" i="13" s="1"/>
  <c r="V18" i="13" s="1"/>
  <c r="M11" i="6"/>
  <c r="H12" i="13" s="1"/>
  <c r="M31" i="6"/>
  <c r="H32" i="13" s="1"/>
  <c r="U32" i="13" s="1"/>
  <c r="M47" i="6"/>
  <c r="H48" i="13" s="1"/>
  <c r="U48" i="13" s="1"/>
  <c r="M63" i="6"/>
  <c r="H64" i="13" s="1"/>
  <c r="U64" i="13" s="1"/>
  <c r="M79" i="6"/>
  <c r="H80" i="13" s="1"/>
  <c r="U80" i="13" s="1"/>
  <c r="M95" i="6"/>
  <c r="H96" i="13" s="1"/>
  <c r="M92" i="6"/>
  <c r="H93" i="13" s="1"/>
  <c r="M22" i="6"/>
  <c r="H23" i="13" s="1"/>
  <c r="U23" i="13" s="1"/>
  <c r="M38" i="6"/>
  <c r="H39" i="13" s="1"/>
  <c r="U39" i="13" s="1"/>
  <c r="M54" i="6"/>
  <c r="H55" i="13" s="1"/>
  <c r="U55" i="13" s="1"/>
  <c r="M70" i="6"/>
  <c r="H71" i="13" s="1"/>
  <c r="U71" i="13" s="1"/>
  <c r="M86" i="6"/>
  <c r="H87" i="13" s="1"/>
  <c r="M97" i="5"/>
  <c r="G98" i="13" s="1"/>
  <c r="M81" i="5"/>
  <c r="G82" i="13" s="1"/>
  <c r="T82" i="13" s="1"/>
  <c r="M65" i="5"/>
  <c r="G66" i="13" s="1"/>
  <c r="T66" i="13" s="1"/>
  <c r="M49" i="5"/>
  <c r="G50" i="13" s="1"/>
  <c r="T50" i="13" s="1"/>
  <c r="M33" i="5"/>
  <c r="G34" i="13" s="1"/>
  <c r="T34" i="13" s="1"/>
  <c r="M17" i="5"/>
  <c r="G18" i="13" s="1"/>
  <c r="T18" i="13" s="1"/>
  <c r="M89" i="4"/>
  <c r="F90" i="13" s="1"/>
  <c r="M73" i="4"/>
  <c r="F74" i="13" s="1"/>
  <c r="S74" i="13" s="1"/>
  <c r="M57" i="4"/>
  <c r="F58" i="13" s="1"/>
  <c r="S58" i="13" s="1"/>
  <c r="M41" i="4"/>
  <c r="F42" i="13" s="1"/>
  <c r="S42" i="13" s="1"/>
  <c r="M25" i="4"/>
  <c r="F26" i="13" s="1"/>
  <c r="S26" i="13" s="1"/>
  <c r="O98" i="13"/>
  <c r="P98" i="13" s="1"/>
  <c r="M97" i="3"/>
  <c r="E98" i="13" s="1"/>
  <c r="O82" i="13"/>
  <c r="P82" i="13" s="1"/>
  <c r="M81" i="3"/>
  <c r="E82" i="13" s="1"/>
  <c r="R82" i="13" s="1"/>
  <c r="O66" i="13"/>
  <c r="P66" i="13" s="1"/>
  <c r="M65" i="3"/>
  <c r="E66" i="13" s="1"/>
  <c r="R66" i="13" s="1"/>
  <c r="O50" i="13"/>
  <c r="P50" i="13" s="1"/>
  <c r="M49" i="3"/>
  <c r="E50" i="13" s="1"/>
  <c r="R50" i="13" s="1"/>
  <c r="O34" i="13"/>
  <c r="P34" i="13" s="1"/>
  <c r="M33" i="3"/>
  <c r="E34" i="13" s="1"/>
  <c r="R34" i="13" s="1"/>
  <c r="M61" i="8"/>
  <c r="J62" i="13" s="1"/>
  <c r="W62" i="13" s="1"/>
  <c r="M29" i="8"/>
  <c r="J30" i="13" s="1"/>
  <c r="W30" i="13" s="1"/>
  <c r="M81" i="6"/>
  <c r="H82" i="13" s="1"/>
  <c r="U82" i="13" s="1"/>
  <c r="M65" i="6"/>
  <c r="H66" i="13" s="1"/>
  <c r="U66" i="13" s="1"/>
  <c r="M49" i="6"/>
  <c r="H50" i="13" s="1"/>
  <c r="U50" i="13" s="1"/>
  <c r="M33" i="6"/>
  <c r="H34" i="13" s="1"/>
  <c r="U34" i="13" s="1"/>
  <c r="M96" i="5"/>
  <c r="G97" i="13" s="1"/>
  <c r="M76" i="5"/>
  <c r="G77" i="13" s="1"/>
  <c r="T77" i="13" s="1"/>
  <c r="M60" i="5"/>
  <c r="G61" i="13" s="1"/>
  <c r="T61" i="13" s="1"/>
  <c r="M44" i="5"/>
  <c r="G45" i="13" s="1"/>
  <c r="T45" i="13" s="1"/>
  <c r="M28" i="5"/>
  <c r="G29" i="13" s="1"/>
  <c r="T29" i="13" s="1"/>
  <c r="M12" i="5"/>
  <c r="G13" i="13" s="1"/>
  <c r="T13" i="13" s="1"/>
  <c r="M84" i="4"/>
  <c r="F85" i="13" s="1"/>
  <c r="S85" i="13" s="1"/>
  <c r="M68" i="4"/>
  <c r="F69" i="13" s="1"/>
  <c r="S69" i="13" s="1"/>
  <c r="M52" i="4"/>
  <c r="F53" i="13" s="1"/>
  <c r="S53" i="13" s="1"/>
  <c r="M36" i="4"/>
  <c r="F37" i="13" s="1"/>
  <c r="S37" i="13" s="1"/>
  <c r="M20" i="4"/>
  <c r="F21" i="13" s="1"/>
  <c r="S21" i="13" s="1"/>
  <c r="O93" i="13"/>
  <c r="P93" i="13" s="1"/>
  <c r="M92" i="3"/>
  <c r="E93" i="13" s="1"/>
  <c r="O77" i="13"/>
  <c r="P77" i="13" s="1"/>
  <c r="M76" i="3"/>
  <c r="E77" i="13" s="1"/>
  <c r="R77" i="13" s="1"/>
  <c r="O61" i="13"/>
  <c r="P61" i="13" s="1"/>
  <c r="M60" i="3"/>
  <c r="E61" i="13" s="1"/>
  <c r="R61" i="13" s="1"/>
  <c r="O45" i="13"/>
  <c r="P45" i="13" s="1"/>
  <c r="M44" i="3"/>
  <c r="E45" i="13" s="1"/>
  <c r="R45" i="13" s="1"/>
  <c r="O29" i="13"/>
  <c r="P29" i="13" s="1"/>
  <c r="M28" i="3"/>
  <c r="E29" i="13" s="1"/>
  <c r="R29" i="13" s="1"/>
  <c r="O13" i="13"/>
  <c r="P13" i="13" s="1"/>
  <c r="M12" i="3"/>
  <c r="E13" i="13" s="1"/>
  <c r="R13" i="13" s="1"/>
  <c r="M86" i="5"/>
  <c r="G87" i="13" s="1"/>
  <c r="M54" i="5"/>
  <c r="G55" i="13" s="1"/>
  <c r="T55" i="13" s="1"/>
  <c r="M22" i="5"/>
  <c r="G23" i="13" s="1"/>
  <c r="T23" i="13" s="1"/>
  <c r="O83" i="13"/>
  <c r="P83" i="13" s="1"/>
  <c r="M82" i="3"/>
  <c r="E83" i="13" s="1"/>
  <c r="R83" i="13" s="1"/>
  <c r="O51" i="13"/>
  <c r="P51" i="13" s="1"/>
  <c r="M50" i="3"/>
  <c r="E51" i="13" s="1"/>
  <c r="R51" i="13" s="1"/>
  <c r="O23" i="13"/>
  <c r="P23" i="13" s="1"/>
  <c r="M22" i="3"/>
  <c r="E23" i="13" s="1"/>
  <c r="R23" i="13" s="1"/>
  <c r="M73" i="8"/>
  <c r="J74" i="13" s="1"/>
  <c r="W74" i="13" s="1"/>
  <c r="M13" i="6"/>
  <c r="H14" i="13" s="1"/>
  <c r="U14" i="13" s="1"/>
  <c r="M28" i="6"/>
  <c r="H29" i="13" s="1"/>
  <c r="U29" i="13" s="1"/>
  <c r="M44" i="6"/>
  <c r="H45" i="13" s="1"/>
  <c r="U45" i="13" s="1"/>
  <c r="M74" i="5"/>
  <c r="G75" i="13" s="1"/>
  <c r="T75" i="13" s="1"/>
  <c r="M42" i="5"/>
  <c r="G43" i="13" s="1"/>
  <c r="T43" i="13" s="1"/>
  <c r="M99" i="4"/>
  <c r="F100" i="13" s="1"/>
  <c r="O71" i="13"/>
  <c r="P71" i="13" s="1"/>
  <c r="M70" i="3"/>
  <c r="E71" i="13" s="1"/>
  <c r="R71" i="13" s="1"/>
  <c r="O39" i="13"/>
  <c r="P39" i="13" s="1"/>
  <c r="M38" i="3"/>
  <c r="E39" i="13" s="1"/>
  <c r="R39" i="13" s="1"/>
  <c r="M94" i="4"/>
  <c r="F95" i="13" s="1"/>
  <c r="M22" i="4"/>
  <c r="F23" i="13" s="1"/>
  <c r="S23" i="13" s="1"/>
  <c r="M81" i="8"/>
  <c r="J82" i="13" s="1"/>
  <c r="W82" i="13" s="1"/>
  <c r="M17" i="8"/>
  <c r="J18" i="13" s="1"/>
  <c r="W18" i="13" s="1"/>
  <c r="M90" i="4"/>
  <c r="F91" i="13" s="1"/>
  <c r="M58" i="4"/>
  <c r="F59" i="13" s="1"/>
  <c r="S59" i="13" s="1"/>
  <c r="M26" i="4"/>
  <c r="F27" i="13" s="1"/>
  <c r="S27" i="13" s="1"/>
  <c r="M25" i="8"/>
  <c r="J26" i="13" s="1"/>
  <c r="W26" i="13" s="1"/>
  <c r="M54" i="4"/>
  <c r="F55" i="13" s="1"/>
  <c r="S55" i="13" s="1"/>
  <c r="O22" i="13"/>
  <c r="P22" i="13" s="1"/>
  <c r="M21" i="3"/>
  <c r="E22" i="13" s="1"/>
  <c r="R22" i="13" s="1"/>
  <c r="M92" i="5"/>
  <c r="G93" i="13" s="1"/>
  <c r="O48" i="13"/>
  <c r="P48" i="13" s="1"/>
  <c r="M47" i="3"/>
  <c r="E48" i="13" s="1"/>
  <c r="R48" i="13" s="1"/>
  <c r="M67" i="6"/>
  <c r="H68" i="13" s="1"/>
  <c r="U68" i="13" s="1"/>
  <c r="M96" i="6"/>
  <c r="H97" i="13" s="1"/>
  <c r="M42" i="6"/>
  <c r="H43" i="13" s="1"/>
  <c r="U43" i="13" s="1"/>
  <c r="M90" i="6"/>
  <c r="H91" i="13" s="1"/>
  <c r="O78" i="13"/>
  <c r="P78" i="13" s="1"/>
  <c r="M77" i="3"/>
  <c r="E78" i="13" s="1"/>
  <c r="R78" i="13" s="1"/>
  <c r="M61" i="6"/>
  <c r="H62" i="13" s="1"/>
  <c r="U62" i="13" s="1"/>
  <c r="O73" i="13"/>
  <c r="P73" i="13" s="1"/>
  <c r="M72" i="3"/>
  <c r="E73" i="13" s="1"/>
  <c r="R73" i="13" s="1"/>
  <c r="O41" i="13"/>
  <c r="P41" i="13" s="1"/>
  <c r="M40" i="3"/>
  <c r="E41" i="13" s="1"/>
  <c r="R41" i="13" s="1"/>
  <c r="O12" i="13"/>
  <c r="P12" i="13" s="1"/>
  <c r="M11" i="3"/>
  <c r="E12" i="13" s="1"/>
  <c r="O75" i="13"/>
  <c r="P75" i="13" s="1"/>
  <c r="M74" i="3"/>
  <c r="E75" i="13" s="1"/>
  <c r="R75" i="13" s="1"/>
  <c r="O19" i="13"/>
  <c r="P19" i="13" s="1"/>
  <c r="M18" i="3"/>
  <c r="E19" i="13" s="1"/>
  <c r="R19" i="13" s="1"/>
  <c r="M32" i="6"/>
  <c r="H33" i="13" s="1"/>
  <c r="U33" i="13" s="1"/>
  <c r="O63" i="13"/>
  <c r="P63" i="13" s="1"/>
  <c r="M62" i="3"/>
  <c r="E63" i="13" s="1"/>
  <c r="R63" i="13" s="1"/>
  <c r="M85" i="6"/>
  <c r="H86" i="13" s="1"/>
  <c r="U86" i="13" s="1"/>
  <c r="O18" i="13"/>
  <c r="P18" i="13" s="1"/>
  <c r="M17" i="3"/>
  <c r="E18" i="13" s="1"/>
  <c r="R18" i="13" s="1"/>
  <c r="M42" i="12"/>
  <c r="N43" i="13" s="1"/>
  <c r="AA43" i="13" s="1"/>
  <c r="M58" i="12"/>
  <c r="N59" i="13" s="1"/>
  <c r="AA59" i="13" s="1"/>
  <c r="M74" i="12"/>
  <c r="N75" i="13" s="1"/>
  <c r="AA75" i="13" s="1"/>
  <c r="M90" i="12"/>
  <c r="N91" i="13" s="1"/>
  <c r="M39" i="12"/>
  <c r="N40" i="13" s="1"/>
  <c r="AA40" i="13" s="1"/>
  <c r="M55" i="12"/>
  <c r="N56" i="13" s="1"/>
  <c r="AA56" i="13" s="1"/>
  <c r="M71" i="12"/>
  <c r="N72" i="13" s="1"/>
  <c r="AA72" i="13" s="1"/>
  <c r="M87" i="12"/>
  <c r="N88" i="13" s="1"/>
  <c r="M29" i="12"/>
  <c r="N30" i="13" s="1"/>
  <c r="AA30" i="13" s="1"/>
  <c r="M45" i="12"/>
  <c r="N46" i="13" s="1"/>
  <c r="AA46" i="13" s="1"/>
  <c r="M61" i="12"/>
  <c r="N62" i="13" s="1"/>
  <c r="AA62" i="13" s="1"/>
  <c r="M77" i="12"/>
  <c r="N78" i="13" s="1"/>
  <c r="AA78" i="13" s="1"/>
  <c r="M93" i="12"/>
  <c r="N94" i="13" s="1"/>
  <c r="M57" i="11"/>
  <c r="M58" i="13" s="1"/>
  <c r="Z58" i="13" s="1"/>
  <c r="M25" i="11"/>
  <c r="M26" i="13" s="1"/>
  <c r="Z26" i="13" s="1"/>
  <c r="M13" i="12"/>
  <c r="N14" i="13" s="1"/>
  <c r="AA14" i="13" s="1"/>
  <c r="M95" i="7"/>
  <c r="I96" i="13" s="1"/>
  <c r="M79" i="7"/>
  <c r="I80" i="13" s="1"/>
  <c r="V80" i="13" s="1"/>
  <c r="M63" i="7"/>
  <c r="I64" i="13" s="1"/>
  <c r="V64" i="13" s="1"/>
  <c r="M47" i="7"/>
  <c r="I48" i="13" s="1"/>
  <c r="V48" i="13" s="1"/>
  <c r="M31" i="7"/>
  <c r="I32" i="13" s="1"/>
  <c r="V32" i="13" s="1"/>
  <c r="M15" i="7"/>
  <c r="I16" i="13" s="1"/>
  <c r="V16" i="13" s="1"/>
  <c r="M93" i="10"/>
  <c r="L94" i="13" s="1"/>
  <c r="M29" i="10"/>
  <c r="L30" i="13" s="1"/>
  <c r="Y30" i="13" s="1"/>
  <c r="M33" i="10"/>
  <c r="L34" i="13" s="1"/>
  <c r="Y34" i="13" s="1"/>
  <c r="M65" i="10"/>
  <c r="L66" i="13" s="1"/>
  <c r="Y66" i="13" s="1"/>
  <c r="M97" i="10"/>
  <c r="L98" i="13" s="1"/>
  <c r="M61" i="7"/>
  <c r="I62" i="13" s="1"/>
  <c r="V62" i="13" s="1"/>
  <c r="M29" i="7"/>
  <c r="I30" i="13" s="1"/>
  <c r="V30" i="13" s="1"/>
  <c r="M76" i="6"/>
  <c r="H77" i="13" s="1"/>
  <c r="U77" i="13" s="1"/>
  <c r="M60" i="6"/>
  <c r="H61" i="13" s="1"/>
  <c r="U61" i="13" s="1"/>
  <c r="M95" i="4"/>
  <c r="F96" i="13" s="1"/>
  <c r="M79" i="4"/>
  <c r="F80" i="13" s="1"/>
  <c r="S80" i="13" s="1"/>
  <c r="M63" i="4"/>
  <c r="F64" i="13" s="1"/>
  <c r="S64" i="13" s="1"/>
  <c r="M47" i="4"/>
  <c r="F48" i="13" s="1"/>
  <c r="S48" i="13" s="1"/>
  <c r="M31" i="4"/>
  <c r="F32" i="13" s="1"/>
  <c r="S32" i="13" s="1"/>
  <c r="M15" i="4"/>
  <c r="F16" i="13" s="1"/>
  <c r="S16" i="13" s="1"/>
  <c r="O92" i="13"/>
  <c r="P92" i="13" s="1"/>
  <c r="M91" i="3"/>
  <c r="E92" i="13" s="1"/>
  <c r="O76" i="13"/>
  <c r="P76" i="13" s="1"/>
  <c r="M75" i="3"/>
  <c r="E76" i="13" s="1"/>
  <c r="R76" i="13" s="1"/>
  <c r="O60" i="13"/>
  <c r="P60" i="13" s="1"/>
  <c r="M59" i="3"/>
  <c r="E60" i="13" s="1"/>
  <c r="R60" i="13" s="1"/>
  <c r="O44" i="13"/>
  <c r="P44" i="13" s="1"/>
  <c r="M43" i="3"/>
  <c r="E44" i="13" s="1"/>
  <c r="R44" i="13" s="1"/>
  <c r="O28" i="13"/>
  <c r="P28" i="13" s="1"/>
  <c r="M27" i="3"/>
  <c r="E28" i="13" s="1"/>
  <c r="R28" i="13" s="1"/>
  <c r="N8" i="13"/>
  <c r="M69" i="10"/>
  <c r="L70" i="13" s="1"/>
  <c r="Y70" i="13" s="1"/>
  <c r="M12" i="9"/>
  <c r="K13" i="13" s="1"/>
  <c r="X13" i="13" s="1"/>
  <c r="M28" i="9"/>
  <c r="K29" i="13" s="1"/>
  <c r="X29" i="13" s="1"/>
  <c r="M25" i="9"/>
  <c r="K26" i="13" s="1"/>
  <c r="X26" i="13" s="1"/>
  <c r="M53" i="9"/>
  <c r="K54" i="13" s="1"/>
  <c r="X54" i="13" s="1"/>
  <c r="M85" i="9"/>
  <c r="K86" i="13" s="1"/>
  <c r="X86" i="13" s="1"/>
  <c r="M49" i="9"/>
  <c r="K50" i="13" s="1"/>
  <c r="X50" i="13" s="1"/>
  <c r="M81" i="9"/>
  <c r="K82" i="13" s="1"/>
  <c r="X82" i="13" s="1"/>
  <c r="M97" i="7"/>
  <c r="I98" i="13" s="1"/>
  <c r="M65" i="7"/>
  <c r="I66" i="13" s="1"/>
  <c r="V66" i="13" s="1"/>
  <c r="M33" i="7"/>
  <c r="I34" i="13" s="1"/>
  <c r="V34" i="13" s="1"/>
  <c r="M19" i="6"/>
  <c r="H20" i="13" s="1"/>
  <c r="U20" i="13" s="1"/>
  <c r="M23" i="6"/>
  <c r="H24" i="13" s="1"/>
  <c r="U24" i="13" s="1"/>
  <c r="M39" i="6"/>
  <c r="H40" i="13" s="1"/>
  <c r="U40" i="13" s="1"/>
  <c r="M55" i="6"/>
  <c r="H56" i="13" s="1"/>
  <c r="U56" i="13" s="1"/>
  <c r="M71" i="6"/>
  <c r="H72" i="13" s="1"/>
  <c r="U72" i="13" s="1"/>
  <c r="M87" i="6"/>
  <c r="H88" i="13" s="1"/>
  <c r="M84" i="6"/>
  <c r="H85" i="13" s="1"/>
  <c r="U85" i="13" s="1"/>
  <c r="M14" i="6"/>
  <c r="H15" i="13" s="1"/>
  <c r="U15" i="13" s="1"/>
  <c r="M30" i="6"/>
  <c r="H31" i="13" s="1"/>
  <c r="U31" i="13" s="1"/>
  <c r="M46" i="6"/>
  <c r="H47" i="13" s="1"/>
  <c r="U47" i="13" s="1"/>
  <c r="M62" i="6"/>
  <c r="H63" i="13" s="1"/>
  <c r="U63" i="13" s="1"/>
  <c r="M78" i="6"/>
  <c r="H79" i="13" s="1"/>
  <c r="U79" i="13" s="1"/>
  <c r="M94" i="6"/>
  <c r="H95" i="13" s="1"/>
  <c r="M89" i="5"/>
  <c r="G90" i="13" s="1"/>
  <c r="M73" i="5"/>
  <c r="G74" i="13" s="1"/>
  <c r="T74" i="13" s="1"/>
  <c r="M57" i="5"/>
  <c r="G58" i="13" s="1"/>
  <c r="T58" i="13" s="1"/>
  <c r="M41" i="5"/>
  <c r="G42" i="13" s="1"/>
  <c r="T42" i="13" s="1"/>
  <c r="M25" i="5"/>
  <c r="G26" i="13" s="1"/>
  <c r="T26" i="13" s="1"/>
  <c r="M97" i="4"/>
  <c r="F98" i="13" s="1"/>
  <c r="M81" i="4"/>
  <c r="F82" i="13" s="1"/>
  <c r="S82" i="13" s="1"/>
  <c r="M65" i="4"/>
  <c r="F66" i="13" s="1"/>
  <c r="S66" i="13" s="1"/>
  <c r="M49" i="4"/>
  <c r="F50" i="13" s="1"/>
  <c r="S50" i="13" s="1"/>
  <c r="M33" i="4"/>
  <c r="F34" i="13" s="1"/>
  <c r="S34" i="13" s="1"/>
  <c r="M17" i="4"/>
  <c r="F18" i="13" s="1"/>
  <c r="S18" i="13" s="1"/>
  <c r="O90" i="13"/>
  <c r="P90" i="13" s="1"/>
  <c r="M89" i="3"/>
  <c r="E90" i="13" s="1"/>
  <c r="O74" i="13"/>
  <c r="P74" i="13" s="1"/>
  <c r="M73" i="3"/>
  <c r="E74" i="13" s="1"/>
  <c r="R74" i="13" s="1"/>
  <c r="O58" i="13"/>
  <c r="P58" i="13" s="1"/>
  <c r="M57" i="3"/>
  <c r="E58" i="13" s="1"/>
  <c r="R58" i="13" s="1"/>
  <c r="O42" i="13"/>
  <c r="P42" i="13" s="1"/>
  <c r="M41" i="3"/>
  <c r="E42" i="13" s="1"/>
  <c r="R42" i="13" s="1"/>
  <c r="M77" i="8"/>
  <c r="J78" i="13" s="1"/>
  <c r="W78" i="13" s="1"/>
  <c r="M45" i="8"/>
  <c r="J46" i="13" s="1"/>
  <c r="W46" i="13" s="1"/>
  <c r="M13" i="8"/>
  <c r="J14" i="13" s="1"/>
  <c r="W14" i="13" s="1"/>
  <c r="M73" i="6"/>
  <c r="H74" i="13" s="1"/>
  <c r="U74" i="13" s="1"/>
  <c r="M57" i="6"/>
  <c r="H58" i="13" s="1"/>
  <c r="U58" i="13" s="1"/>
  <c r="M41" i="6"/>
  <c r="H42" i="13" s="1"/>
  <c r="U42" i="13" s="1"/>
  <c r="M25" i="6"/>
  <c r="H26" i="13" s="1"/>
  <c r="U26" i="13" s="1"/>
  <c r="M84" i="5"/>
  <c r="G85" i="13" s="1"/>
  <c r="T85" i="13" s="1"/>
  <c r="M68" i="5"/>
  <c r="G69" i="13" s="1"/>
  <c r="T69" i="13" s="1"/>
  <c r="M52" i="5"/>
  <c r="G53" i="13" s="1"/>
  <c r="T53" i="13" s="1"/>
  <c r="M36" i="5"/>
  <c r="G37" i="13" s="1"/>
  <c r="T37" i="13" s="1"/>
  <c r="M20" i="5"/>
  <c r="G21" i="13" s="1"/>
  <c r="T21" i="13" s="1"/>
  <c r="M92" i="4"/>
  <c r="F93" i="13" s="1"/>
  <c r="M76" i="4"/>
  <c r="F77" i="13" s="1"/>
  <c r="S77" i="13" s="1"/>
  <c r="M60" i="4"/>
  <c r="F61" i="13" s="1"/>
  <c r="S61" i="13" s="1"/>
  <c r="M44" i="4"/>
  <c r="F45" i="13" s="1"/>
  <c r="S45" i="13" s="1"/>
  <c r="M28" i="4"/>
  <c r="F29" i="13" s="1"/>
  <c r="S29" i="13" s="1"/>
  <c r="M12" i="4"/>
  <c r="F13" i="13" s="1"/>
  <c r="S13" i="13" s="1"/>
  <c r="O85" i="13"/>
  <c r="P85" i="13" s="1"/>
  <c r="M84" i="3"/>
  <c r="E85" i="13" s="1"/>
  <c r="R85" i="13" s="1"/>
  <c r="O69" i="13"/>
  <c r="P69" i="13" s="1"/>
  <c r="M68" i="3"/>
  <c r="E69" i="13" s="1"/>
  <c r="R69" i="13" s="1"/>
  <c r="O53" i="13"/>
  <c r="P53" i="13" s="1"/>
  <c r="M52" i="3"/>
  <c r="E53" i="13" s="1"/>
  <c r="R53" i="13" s="1"/>
  <c r="O37" i="13"/>
  <c r="P37" i="13" s="1"/>
  <c r="M36" i="3"/>
  <c r="E37" i="13" s="1"/>
  <c r="R37" i="13" s="1"/>
  <c r="O21" i="13"/>
  <c r="P21" i="13" s="1"/>
  <c r="M20" i="3"/>
  <c r="E21" i="13" s="1"/>
  <c r="R21" i="13" s="1"/>
  <c r="M70" i="5"/>
  <c r="G71" i="13" s="1"/>
  <c r="T71" i="13" s="1"/>
  <c r="M38" i="5"/>
  <c r="G39" i="13" s="1"/>
  <c r="T39" i="13" s="1"/>
  <c r="O99" i="13"/>
  <c r="P99" i="13" s="1"/>
  <c r="M98" i="3"/>
  <c r="E99" i="13" s="1"/>
  <c r="O67" i="13"/>
  <c r="P67" i="13" s="1"/>
  <c r="M66" i="3"/>
  <c r="E67" i="13" s="1"/>
  <c r="R67" i="13" s="1"/>
  <c r="O35" i="13"/>
  <c r="P35" i="13" s="1"/>
  <c r="M34" i="3"/>
  <c r="E35" i="13" s="1"/>
  <c r="R35" i="13" s="1"/>
  <c r="O15" i="13"/>
  <c r="P15" i="13" s="1"/>
  <c r="M14" i="3"/>
  <c r="E15" i="13" s="1"/>
  <c r="R15" i="13" s="1"/>
  <c r="M21" i="6"/>
  <c r="H22" i="13" s="1"/>
  <c r="U22" i="13" s="1"/>
  <c r="M36" i="6"/>
  <c r="H37" i="13" s="1"/>
  <c r="U37" i="13" s="1"/>
  <c r="M52" i="6"/>
  <c r="H53" i="13" s="1"/>
  <c r="U53" i="13" s="1"/>
  <c r="M58" i="5"/>
  <c r="G59" i="13" s="1"/>
  <c r="T59" i="13" s="1"/>
  <c r="M26" i="5"/>
  <c r="G27" i="13" s="1"/>
  <c r="T27" i="13" s="1"/>
  <c r="O87" i="13"/>
  <c r="P87" i="13" s="1"/>
  <c r="M86" i="3"/>
  <c r="E87" i="13" s="1"/>
  <c r="O55" i="13"/>
  <c r="P55" i="13" s="1"/>
  <c r="M54" i="3"/>
  <c r="E55" i="13" s="1"/>
  <c r="R55" i="13" s="1"/>
  <c r="M29" i="3"/>
  <c r="E30" i="13" s="1"/>
  <c r="R30" i="13" s="1"/>
  <c r="M62" i="4"/>
  <c r="F63" i="13" s="1"/>
  <c r="S63" i="13" s="1"/>
  <c r="M49" i="8"/>
  <c r="J50" i="13" s="1"/>
  <c r="W50" i="13" s="1"/>
  <c r="M74" i="4"/>
  <c r="F75" i="13" s="1"/>
  <c r="S75" i="13" s="1"/>
  <c r="M42" i="4"/>
  <c r="F43" i="13" s="1"/>
  <c r="S43" i="13" s="1"/>
  <c r="O100" i="13"/>
  <c r="P100" i="13" s="1"/>
  <c r="M99" i="3"/>
  <c r="E100" i="13" s="1"/>
  <c r="M86" i="4"/>
  <c r="F87" i="13" s="1"/>
  <c r="O14" i="13"/>
  <c r="P14" i="13" s="1"/>
  <c r="M13" i="3"/>
  <c r="E14" i="13" s="1"/>
  <c r="R14" i="13" s="1"/>
  <c r="AF15" i="13" l="1"/>
  <c r="AF19" i="13"/>
  <c r="AF12" i="13"/>
  <c r="AF21" i="13"/>
  <c r="AF16" i="13"/>
  <c r="AF20" i="13"/>
  <c r="AF17" i="13"/>
  <c r="AF22" i="13"/>
  <c r="AF13" i="13"/>
  <c r="AF14" i="13"/>
  <c r="AF18" i="13"/>
  <c r="W12" i="13"/>
  <c r="AM34" i="13"/>
  <c r="AH35" i="13"/>
  <c r="AH34" i="13"/>
  <c r="AN34" i="13"/>
  <c r="X12" i="13"/>
  <c r="AL31" i="13" s="1"/>
  <c r="AM35" i="13"/>
  <c r="AK35" i="13"/>
  <c r="AL34" i="13"/>
  <c r="Z12" i="13"/>
  <c r="AN32" i="13" s="1"/>
  <c r="AA12" i="13"/>
  <c r="AO28" i="13" s="1"/>
  <c r="AO34" i="13"/>
  <c r="AG35" i="13"/>
  <c r="AG34" i="13"/>
  <c r="S12" i="13"/>
  <c r="AN31" i="13"/>
  <c r="AK31" i="13"/>
  <c r="AK32" i="13"/>
  <c r="AK28" i="13"/>
  <c r="AK29" i="13"/>
  <c r="AK30" i="13"/>
  <c r="AI34" i="13"/>
  <c r="AI35" i="13"/>
  <c r="U12" i="13"/>
  <c r="AJ34" i="13"/>
  <c r="AJ35" i="13"/>
  <c r="V12" i="13"/>
  <c r="AM29" i="13"/>
  <c r="AM30" i="13"/>
  <c r="AM31" i="13"/>
  <c r="AM32" i="13"/>
  <c r="AM28" i="13"/>
  <c r="AH32" i="13"/>
  <c r="AH28" i="13"/>
  <c r="AH29" i="13"/>
  <c r="AH30" i="13"/>
  <c r="AH31" i="13"/>
  <c r="AL29" i="13"/>
  <c r="R12" i="13"/>
  <c r="AL28" i="13" l="1"/>
  <c r="AO30" i="13"/>
  <c r="AL32" i="13"/>
  <c r="AL30" i="13"/>
  <c r="AL33" i="13" s="1"/>
  <c r="AO31" i="13"/>
  <c r="AN29" i="13"/>
  <c r="AO32" i="13"/>
  <c r="AN30" i="13"/>
  <c r="AN28" i="13"/>
  <c r="AO29" i="13"/>
  <c r="AM33" i="13"/>
  <c r="AM41" i="13" s="1"/>
  <c r="AI29" i="13"/>
  <c r="AI30" i="13"/>
  <c r="AI31" i="13"/>
  <c r="AI32" i="13"/>
  <c r="AI28" i="13"/>
  <c r="AH33" i="13"/>
  <c r="AH42" i="13" s="1"/>
  <c r="AJ30" i="13"/>
  <c r="AJ31" i="13"/>
  <c r="AJ32" i="13"/>
  <c r="AJ28" i="13"/>
  <c r="AJ29" i="13"/>
  <c r="AK33" i="13"/>
  <c r="AK43" i="13" s="1"/>
  <c r="AG31" i="13"/>
  <c r="AG32" i="13"/>
  <c r="AG28" i="13"/>
  <c r="AG29" i="13"/>
  <c r="AG30" i="13"/>
  <c r="AF23" i="13"/>
  <c r="AG21" i="13" s="1"/>
  <c r="AL41" i="13" l="1"/>
  <c r="AL43" i="13"/>
  <c r="AM42" i="13"/>
  <c r="AN33" i="13"/>
  <c r="AN41" i="13" s="1"/>
  <c r="AO33" i="13"/>
  <c r="AO42" i="13" s="1"/>
  <c r="AG16" i="13"/>
  <c r="AH43" i="13"/>
  <c r="AK44" i="13"/>
  <c r="AG13" i="13"/>
  <c r="AH44" i="13"/>
  <c r="AL42" i="13"/>
  <c r="AL44" i="13"/>
  <c r="AG20" i="13"/>
  <c r="AK40" i="13"/>
  <c r="AK45" i="13" s="1"/>
  <c r="AL40" i="13"/>
  <c r="AL45" i="13" s="1"/>
  <c r="AM43" i="13"/>
  <c r="AG12" i="13"/>
  <c r="AH40" i="13"/>
  <c r="AG22" i="13"/>
  <c r="AK41" i="13"/>
  <c r="AM44" i="13"/>
  <c r="AG17" i="13"/>
  <c r="AK42" i="13"/>
  <c r="AM40" i="13"/>
  <c r="AM45" i="13" s="1"/>
  <c r="AF33" i="13"/>
  <c r="AF41" i="13" s="1"/>
  <c r="AG33" i="13"/>
  <c r="AG41" i="13" s="1"/>
  <c r="AJ33" i="13"/>
  <c r="AJ40" i="13" s="1"/>
  <c r="AJ45" i="13" s="1"/>
  <c r="AG15" i="13"/>
  <c r="AI33" i="13"/>
  <c r="AI40" i="13" s="1"/>
  <c r="AH41" i="13"/>
  <c r="AG18" i="13"/>
  <c r="AG14" i="13"/>
  <c r="AG19" i="13"/>
  <c r="AO43" i="13" l="1"/>
  <c r="AN44" i="13"/>
  <c r="AO44" i="13"/>
  <c r="AO40" i="13"/>
  <c r="AO45" i="13" s="1"/>
  <c r="AN42" i="13"/>
  <c r="AJ44" i="13"/>
  <c r="AN43" i="13"/>
  <c r="AO41" i="13"/>
  <c r="AN40" i="13"/>
  <c r="AN45" i="13" s="1"/>
  <c r="AG44" i="13"/>
  <c r="AI41" i="13"/>
  <c r="AI44" i="13"/>
  <c r="AH45" i="13"/>
  <c r="AI43" i="13"/>
  <c r="AG43" i="13"/>
  <c r="AG42" i="13"/>
  <c r="AJ43" i="13"/>
  <c r="AF43" i="13"/>
  <c r="AG23" i="13"/>
  <c r="AF40" i="13"/>
  <c r="AF42" i="13"/>
  <c r="AF44" i="13"/>
  <c r="AG40" i="13"/>
  <c r="AI42" i="13"/>
  <c r="AJ42" i="13"/>
  <c r="AJ41" i="13"/>
  <c r="AI45" i="13" l="1"/>
  <c r="AG45" i="13"/>
  <c r="AF4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2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B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BPA</author>
    <author>ASUS</author>
  </authors>
  <commentList>
    <comment ref="A10" authorId="0" shapeId="0" xr:uid="{00000000-0006-0000-0C00-000001000000}">
      <text>
        <r>
          <rPr>
            <b/>
            <sz val="9"/>
            <rFont val="Tahoma"/>
            <family val="2"/>
          </rPr>
          <t>LPP:</t>
        </r>
        <r>
          <rPr>
            <sz val="9"/>
            <rFont val="Tahoma"/>
            <family val="2"/>
          </rPr>
          <t xml:space="preserve">
Pastikan jumlahnya sesuai sheet ‘</t>
        </r>
        <r>
          <rPr>
            <b/>
            <sz val="9"/>
            <rFont val="Tahoma"/>
            <family val="2"/>
          </rPr>
          <t>daftar mahasiswa</t>
        </r>
        <r>
          <rPr>
            <sz val="9"/>
            <rFont val="Tahoma"/>
            <family val="2"/>
          </rPr>
          <t xml:space="preserve">’.
Bila masih kurang, silakan diseret turun sampai semua nama mhs muncul.
Selain itu, silakan seret turun juga pada </t>
        </r>
        <r>
          <rPr>
            <b/>
            <sz val="9"/>
            <rFont val="Tahoma"/>
            <family val="2"/>
          </rPr>
          <t>Tabel kode capaian CPL</t>
        </r>
        <r>
          <rPr>
            <sz val="9"/>
            <rFont val="Tahoma"/>
            <family val="2"/>
          </rPr>
          <t xml:space="preserve"> (letaknya di sebelah kanan tabel ini)</t>
        </r>
      </text>
    </comment>
    <comment ref="R10" authorId="1" shapeId="0" xr:uid="{00000000-0006-0000-0C00-000002000000}">
      <text>
        <r>
          <rPr>
            <sz val="9"/>
            <rFont val="Times New Roman"/>
            <family val="1"/>
          </rPr>
          <t xml:space="preserve">pastikan barisnya sampai baris terakhir dari daftar mahasiswa.
bila perlu bisa diseret lagi ke bawah
</t>
        </r>
      </text>
    </comment>
    <comment ref="AF12" authorId="1" shapeId="0" xr:uid="{00000000-0006-0000-0C00-000003000000}">
      <text>
        <r>
          <rPr>
            <sz val="9"/>
            <color rgb="FF000000"/>
            <rFont val="Times New Roman"/>
            <family val="1"/>
          </rPr>
          <t xml:space="preserve">Bila sel ini di-klik, Persamaan fx di sebelah atas layar anda, tertulis :
</t>
        </r>
        <r>
          <rPr>
            <b/>
            <sz val="9"/>
            <color rgb="FF000000"/>
            <rFont val="Times New Roman"/>
            <family val="1"/>
          </rPr>
          <t xml:space="preserve">=COUNTIF($P$12:$P$86,AE12)
</t>
        </r>
        <r>
          <rPr>
            <sz val="9"/>
            <color rgb="FF000000"/>
            <rFont val="Times New Roman"/>
            <family val="1"/>
          </rPr>
          <t xml:space="preserve">
</t>
        </r>
        <r>
          <rPr>
            <sz val="9"/>
            <color rgb="FF000000"/>
            <rFont val="Times New Roman"/>
            <family val="1"/>
          </rPr>
          <t xml:space="preserve">Silahkan mengganti angka 86 dengan nomor cell terakhir tabel nama mahasiswa (bukan nomor urut mahasiswa).
</t>
        </r>
        <r>
          <rPr>
            <sz val="9"/>
            <color rgb="FF000000"/>
            <rFont val="Times New Roman"/>
            <family val="1"/>
          </rPr>
          <t xml:space="preserve">Setelah itu, seret turun sampai baris ‘E’
</t>
        </r>
      </text>
    </comment>
    <comment ref="AF28" authorId="1" shapeId="0" xr:uid="{00000000-0006-0000-0C00-000004000000}">
      <text>
        <r>
          <rPr>
            <b/>
            <sz val="9"/>
            <rFont val="Times New Roman"/>
            <family val="1"/>
          </rPr>
          <t xml:space="preserve">Bila sel ini di-klik, Persamaan fx di sebelah atas layar anda, tertulis :
=COUNTIF($R$12:$R$86,AC28)
</t>
        </r>
        <r>
          <rPr>
            <sz val="9"/>
            <rFont val="Times New Roman"/>
            <family val="1"/>
          </rPr>
          <t xml:space="preserve">
Silahkan mengganti angka 86 dengan nomor cell terakhir tabel mahasiswa (</t>
        </r>
        <r>
          <rPr>
            <b/>
            <sz val="9"/>
            <rFont val="Times New Roman"/>
            <family val="1"/>
          </rPr>
          <t>bukan nomor urut mahasiswa</t>
        </r>
        <r>
          <rPr>
            <sz val="9"/>
            <rFont val="Times New Roman"/>
            <family val="1"/>
          </rPr>
          <t>).
Lakukan juga pada CPL lain di baris yang sama (</t>
        </r>
        <r>
          <rPr>
            <b/>
            <sz val="9"/>
            <rFont val="Times New Roman"/>
            <family val="1"/>
          </rPr>
          <t>jangan diseret ke kanan</t>
        </r>
        <r>
          <rPr>
            <sz val="9"/>
            <rFont val="Times New Roman"/>
            <family val="1"/>
          </rPr>
          <t>). 
Setelah itu, seret ke bawah agar formula di bawahnya menyesuaikan otomatis sepanjang 5 baris (sampai baris ‘sangat kurang’)</t>
        </r>
      </text>
    </comment>
    <comment ref="AF34" authorId="1" shapeId="0" xr:uid="{00000000-0006-0000-0C00-000005000000}">
      <text>
        <r>
          <rPr>
            <sz val="9"/>
            <rFont val="Times New Roman"/>
            <family val="1"/>
          </rPr>
          <t xml:space="preserve">
Bila sel ini di-klik, Persamaan fx di sebelah atas layar anda, tertulis :
=AVERAGE(E12:E86)
Silahkan mengganti angka 86 dengan nomor cell terakhir tabel mahasiswa (bukan nomor urut mahasiswa).
Lalu diseret ke kanan sampai kolom CPL terakhir 
 </t>
        </r>
      </text>
    </comment>
    <comment ref="AF35" authorId="1" shapeId="0" xr:uid="{00000000-0006-0000-0C00-000006000000}">
      <text>
        <r>
          <rPr>
            <sz val="9"/>
            <rFont val="Times New Roman"/>
            <family val="1"/>
          </rPr>
          <t xml:space="preserve">Bila sel ini di-klik, Persamaan fx di sebelah atas layar anda, tertulis :
=STDEV(E12:E86)
Silahkan mengganti angka 86 dengan nomor cell terakhir tabel mahasiswa (bukan nomor urut mahasiswa).
Lalu diseret ke kanan sampai kolom CPL terakhir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3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4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5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6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7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8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9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10" authorId="0" shapeId="0" xr:uid="{00000000-0006-0000-0A00-000001000000}">
      <text>
        <r>
          <rPr>
            <b/>
            <sz val="9"/>
            <rFont val="Times New Roman"/>
            <family val="1"/>
          </rPr>
          <t>ASUS:</t>
        </r>
        <r>
          <rPr>
            <sz val="9"/>
            <rFont val="Times New Roman"/>
            <family val="1"/>
          </rPr>
          <t xml:space="preserve">
pastikan jumlahnya sesuai sheet ‘daftar mahasiswa’.
Bila masih kurang, silakan diseret turun sampai semua mhs muncul</t>
        </r>
      </text>
    </comment>
  </commentList>
</comments>
</file>

<file path=xl/sharedStrings.xml><?xml version="1.0" encoding="utf-8"?>
<sst xmlns="http://schemas.openxmlformats.org/spreadsheetml/2006/main" count="503" uniqueCount="214">
  <si>
    <t>*Silakan input data hanya pada bagian yang warna kuning</t>
  </si>
  <si>
    <t>Fakultas</t>
  </si>
  <si>
    <t xml:space="preserve">: </t>
  </si>
  <si>
    <t>Program Studi</t>
  </si>
  <si>
    <t>Tahun Akademik</t>
  </si>
  <si>
    <t>Kelas</t>
  </si>
  <si>
    <t>Matakuliah</t>
  </si>
  <si>
    <t>Kode/SKS/Semester</t>
  </si>
  <si>
    <t>Dosen</t>
  </si>
  <si>
    <t>Capaian Pembelajaran</t>
  </si>
  <si>
    <t>tuliskan CPL, CPMK dan Sub-CPMK, jumlahnya fleksibel</t>
  </si>
  <si>
    <t>CPL1</t>
  </si>
  <si>
    <t>CPL2</t>
  </si>
  <si>
    <t>Mampu berperan sebagai warga negara yang memiliki rasa kebangsaan dan cinta tanah air, taat hukum dan disiplin, menghargai keanekaragaman, mandiri dan bertanggung jawab.</t>
  </si>
  <si>
    <t>CPL3</t>
  </si>
  <si>
    <t>Menerapkan pemikiran ilmiah dalam pengambilan keputusan dan kajian deskriptif saintifik ilmu pengetahuan dan teknologi dengan memperhatikan nilai kemanusiaan sesuai bidang keahliannya</t>
  </si>
  <si>
    <t>CPL4</t>
  </si>
  <si>
    <t>CPL5</t>
  </si>
  <si>
    <t>CPL6</t>
  </si>
  <si>
    <t>CPL7</t>
  </si>
  <si>
    <t>CPL8</t>
  </si>
  <si>
    <t>CPL9</t>
  </si>
  <si>
    <t>CPL10</t>
  </si>
  <si>
    <t>CPMK1</t>
  </si>
  <si>
    <t>CPMK2</t>
  </si>
  <si>
    <t>CPMK3</t>
  </si>
  <si>
    <t>CPMK4</t>
  </si>
  <si>
    <t>CPMK5</t>
  </si>
  <si>
    <t>Sub CPMK1</t>
  </si>
  <si>
    <t>Sub CPMK2</t>
  </si>
  <si>
    <t>Sub CPMK3</t>
  </si>
  <si>
    <t>Sub CPMK4</t>
  </si>
  <si>
    <t>Sub CPMK5</t>
  </si>
  <si>
    <t>Sub CPMK6</t>
  </si>
  <si>
    <t>Sub CPMK7</t>
  </si>
  <si>
    <t>Sub CPMK8</t>
  </si>
  <si>
    <t>Sub CPMK9</t>
  </si>
  <si>
    <t>Sub CPMK10</t>
  </si>
  <si>
    <t xml:space="preserve">Korelasi CPL, CPMK, Sub CPMK, Bentuk Penilaian dan Bobot  </t>
  </si>
  <si>
    <t xml:space="preserve"> isikan hanya pada CPL yang dibebankan pada mata kuliah</t>
  </si>
  <si>
    <t>No Sub CPMK</t>
  </si>
  <si>
    <t>No CPMK</t>
  </si>
  <si>
    <t>Teknik Penilaian</t>
  </si>
  <si>
    <t>Jumlah Bobot (%)</t>
  </si>
  <si>
    <t>Bobot nilai (%, sesuai RPS)</t>
  </si>
  <si>
    <t>Total Bobot (%)</t>
  </si>
  <si>
    <t>Pastikan = 100</t>
  </si>
  <si>
    <t xml:space="preserve">Selanjutnya, silakan mengisi sheet daftar mahasiswa dan sheet CPL. </t>
  </si>
  <si>
    <t>Sheet-sheet CPL yang tidak dibebankan pada mata kuliah ini boleh di-hide agar tidak terlalu banyak sheet di file ini</t>
  </si>
  <si>
    <t>:</t>
  </si>
  <si>
    <t>No</t>
  </si>
  <si>
    <t>NIM</t>
  </si>
  <si>
    <t>Nama Mahasiswa</t>
  </si>
  <si>
    <t xml:space="preserve"> </t>
  </si>
  <si>
    <t>Mata kuliah :</t>
  </si>
  <si>
    <t>CPL1 :</t>
  </si>
  <si>
    <t>TEKNIK PENILAIAN DAN BOBOT</t>
  </si>
  <si>
    <t>Jumlah</t>
  </si>
  <si>
    <t>Bobot</t>
  </si>
  <si>
    <t>NIlai</t>
  </si>
  <si>
    <t>(%)</t>
  </si>
  <si>
    <t>↙ Baca Petunjuk</t>
  </si>
  <si>
    <t>NILAI (0-100)</t>
  </si>
  <si>
    <t>Capaian</t>
  </si>
  <si>
    <t>% Capaian CPL</t>
  </si>
  <si>
    <t>CPL2 :</t>
  </si>
  <si>
    <t>CPL3 :</t>
  </si>
  <si>
    <t>CPL4 :</t>
  </si>
  <si>
    <t>CPL5:</t>
  </si>
  <si>
    <t>CPL6 :</t>
  </si>
  <si>
    <t>CPL7 :</t>
  </si>
  <si>
    <t>CPL8 :</t>
  </si>
  <si>
    <t>CPL9 :</t>
  </si>
  <si>
    <t>CPL10:</t>
  </si>
  <si>
    <t>Nilai</t>
  </si>
  <si>
    <t>Analisis Capaian Pembelajaran</t>
  </si>
  <si>
    <t>Nilai angka maksimal :</t>
  </si>
  <si>
    <r>
      <rPr>
        <b/>
        <sz val="10"/>
        <color rgb="FFFF0000"/>
        <rFont val="Arial"/>
        <family val="2"/>
      </rPr>
      <t>Nilai angka maksimal</t>
    </r>
    <r>
      <rPr>
        <sz val="10"/>
        <color rgb="FFFF0000"/>
        <rFont val="Arial"/>
        <family val="2"/>
      </rPr>
      <t xml:space="preserve"> akan terisi otomatis (harus 100), bila tidak 100, silakan cek kembali %bobot yang diisikan di setiap sheet CPL dan pastikan jumlah total 100 </t>
    </r>
  </si>
  <si>
    <r>
      <rPr>
        <b/>
        <sz val="12"/>
        <color rgb="FFFF0000"/>
        <rFont val="Arial"/>
        <family val="2"/>
      </rPr>
      <t xml:space="preserve">↙ </t>
    </r>
    <r>
      <rPr>
        <b/>
        <sz val="10"/>
        <color rgb="FFFF0000"/>
        <rFont val="Arial"/>
        <family val="2"/>
      </rPr>
      <t>Baca Petunjuk</t>
    </r>
  </si>
  <si>
    <r>
      <rPr>
        <b/>
        <sz val="11"/>
        <color rgb="FFFF0000"/>
        <rFont val="Arial"/>
        <family val="2"/>
      </rPr>
      <t>↙</t>
    </r>
    <r>
      <rPr>
        <b/>
        <sz val="10"/>
        <color rgb="FFFF0000"/>
        <rFont val="Arial"/>
        <family val="2"/>
      </rPr>
      <t xml:space="preserve"> Baca Petunjuk</t>
    </r>
  </si>
  <si>
    <t>Baca Petunjuk</t>
  </si>
  <si>
    <t>Capaian (%)</t>
  </si>
  <si>
    <t>Nilai Angka</t>
  </si>
  <si>
    <t>Nilai Huruf</t>
  </si>
  <si>
    <t>Kode Capaian CPL</t>
  </si>
  <si>
    <t>Distribusi Nilai</t>
  </si>
  <si>
    <t>Batas Nilai Angka</t>
  </si>
  <si>
    <t>Nilai huruf</t>
  </si>
  <si>
    <t>Frekuensi</t>
  </si>
  <si>
    <t>%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</si>
  <si>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</si>
  <si>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</si>
  <si>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</si>
  <si>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</si>
  <si>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</si>
  <si>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</si>
  <si>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</si>
  <si>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</si>
  <si>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</si>
  <si>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</si>
  <si>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E</t>
  </si>
  <si>
    <t>Distribusi Capaian CPL</t>
  </si>
  <si>
    <t>Kode</t>
  </si>
  <si>
    <t>Batas Nilai</t>
  </si>
  <si>
    <t>Sangat baik</t>
  </si>
  <si>
    <t>G</t>
  </si>
  <si>
    <t>Baik</t>
  </si>
  <si>
    <t>Cukup</t>
  </si>
  <si>
    <t>Kurang</t>
  </si>
  <si>
    <t>U</t>
  </si>
  <si>
    <t>Sangat kurang</t>
  </si>
  <si>
    <t>Rata-rata</t>
  </si>
  <si>
    <t>SD</t>
  </si>
  <si>
    <t>Distribusi Capaian CPL (%)</t>
  </si>
  <si>
    <t>CPMK6</t>
  </si>
  <si>
    <t>Mampu berperan sebagai warga negara yang memiliki rasa kebangsaan dan cinta tanah air dengan menghayati sejarah, peranan, dan ragam bahasa Indonesia. (CPL 2)</t>
  </si>
  <si>
    <t>Mampu menerapkan pemikiran ilmiah  dalam pengambilan keputusan dan kajian deskriptif saintifik  sesuai keilmuan bahasa Indonesia (CPL 3)</t>
  </si>
  <si>
    <t>Mampu menerapkan sejarah, peranan, dan Ragam Bahasa Indonesia dalam kehidupan sehari-hari  (CPMK 1) (C3 A4)</t>
  </si>
  <si>
    <t>Mampu menulis teks berdasarkan tata bahasa Indonesia yang benar mencakup ejaan istilah bahasa Indonesia, Kata, Diksi, dan Unsur Serapan, Kalimat efektif, dan Paragraf  (CPMK 2) (C6, A4, P3)</t>
  </si>
  <si>
    <t>Mampu memproduksi karya ilmiah dengan benar mencakup ketepatan konsep karya ilmiah, teknik pengutipan dan daftar Pustaka, praktik menulis karya tulis ilmiah (CPMK 2)  (C6, A4, P3)</t>
  </si>
  <si>
    <t>UTS</t>
  </si>
  <si>
    <t>Kuis</t>
  </si>
  <si>
    <t>UAS</t>
  </si>
  <si>
    <t>Observasi sikap</t>
  </si>
  <si>
    <t>FKIP</t>
  </si>
  <si>
    <t>Bimbingan Konseling</t>
  </si>
  <si>
    <t>genap 2024/2025</t>
  </si>
  <si>
    <t>Bahasa Indonesia</t>
  </si>
  <si>
    <t>2 SKS/ II</t>
  </si>
  <si>
    <t>2024/2025</t>
  </si>
  <si>
    <t>…/2/II</t>
  </si>
  <si>
    <t>Dr. Triwati Rahayu, M.Hum</t>
  </si>
  <si>
    <t>RAFIFA KHAIRUNNISA</t>
  </si>
  <si>
    <t>ZAHRA AULIA DEWI</t>
  </si>
  <si>
    <t>TALITHA SALWA NIRMALA</t>
  </si>
  <si>
    <t>MUHAMMAD FASIHULLISAN</t>
  </si>
  <si>
    <t>AMELIA PUTRI JULIYANTI</t>
  </si>
  <si>
    <t>FITRI AHMAD</t>
  </si>
  <si>
    <t>QONNI GHINA KUSUMA HATI</t>
  </si>
  <si>
    <t>ALDY FAHMI AZIS</t>
  </si>
  <si>
    <t>FARHAN ABIANSYACH</t>
  </si>
  <si>
    <t>NASYWA PUTRI SALMA</t>
  </si>
  <si>
    <t>ANGGITA ELSYA ZABRINA</t>
  </si>
  <si>
    <t>SHIVANA NAYLA PUTRI</t>
  </si>
  <si>
    <t>DINAR ZAZA AULIA</t>
  </si>
  <si>
    <t>NABILA SINTIA ZAHRANI</t>
  </si>
  <si>
    <t>RAHMA SHOFA</t>
  </si>
  <si>
    <t>ALVIA WANDA RAMADHANI</t>
  </si>
  <si>
    <t>AHADIATI NISAUL 'ALIA</t>
  </si>
  <si>
    <t>NABILA NURUL AZIZAH</t>
  </si>
  <si>
    <t>DINI EKA RAHAYU</t>
  </si>
  <si>
    <t>SALSA KHOIRUN NISA</t>
  </si>
  <si>
    <t>LUTHFIATUL ATIQOH MURSYIDAH</t>
  </si>
  <si>
    <t>RAFLI YUDHA AMIRANTO</t>
  </si>
  <si>
    <t>CANDA DISNA RAHMATIA PUTRI</t>
  </si>
  <si>
    <t>RARA ANDHINI</t>
  </si>
  <si>
    <t>MUHAMMAD SALMAN AL FARIZI</t>
  </si>
  <si>
    <t>FAISHAL HANAFI SAPUTRA</t>
  </si>
  <si>
    <t>AGHNIA NUR AINI</t>
  </si>
  <si>
    <t>HASBY ASYIDIQI</t>
  </si>
  <si>
    <t>TALITHA SHAFA SYALSABHILA</t>
  </si>
  <si>
    <t>CITRA RIZKA KHOIRUNNISA</t>
  </si>
  <si>
    <t>RADITYA DANAR FATTAN AZZILA</t>
  </si>
  <si>
    <t>RIDA ISMAWATI</t>
  </si>
  <si>
    <t>WULAN DWI OCTA MULIA</t>
  </si>
  <si>
    <t>SYIFA HUSAINA</t>
  </si>
  <si>
    <t>ZAHIDA ZUKHRUF</t>
  </si>
  <si>
    <t>FAHMI AQILA BAIHAQI</t>
  </si>
  <si>
    <t>MUHAMMAD FIKRIA IZZUDDIN</t>
  </si>
  <si>
    <t>CAHAYA PERMATA DEHANTORO</t>
  </si>
  <si>
    <t>NENG NABILATUL ARSYIYAH</t>
  </si>
  <si>
    <t>RISKI</t>
  </si>
  <si>
    <t>DISNU RESWANDA</t>
  </si>
  <si>
    <t>2400001064</t>
  </si>
  <si>
    <t>2400001065</t>
  </si>
  <si>
    <t>2400001067</t>
  </si>
  <si>
    <t>2400001068</t>
  </si>
  <si>
    <t>2400001069</t>
  </si>
  <si>
    <t>2400001070</t>
  </si>
  <si>
    <t>2400001071</t>
  </si>
  <si>
    <t>2400001075</t>
  </si>
  <si>
    <t>2400001076</t>
  </si>
  <si>
    <t>2400001077</t>
  </si>
  <si>
    <t>2400001079</t>
  </si>
  <si>
    <t>2400001080</t>
  </si>
  <si>
    <t>2400001081</t>
  </si>
  <si>
    <t>2400001082</t>
  </si>
  <si>
    <t>2400001083</t>
  </si>
  <si>
    <t>2400001084</t>
  </si>
  <si>
    <t>2400001085</t>
  </si>
  <si>
    <t>2400001086</t>
  </si>
  <si>
    <t>2400001087</t>
  </si>
  <si>
    <t>2400001088</t>
  </si>
  <si>
    <t>2400001089</t>
  </si>
  <si>
    <t>2400001092</t>
  </si>
  <si>
    <t>2400001093</t>
  </si>
  <si>
    <t>2400001094</t>
  </si>
  <si>
    <t>2400001095</t>
  </si>
  <si>
    <t>2400001096</t>
  </si>
  <si>
    <t>2400001097</t>
  </si>
  <si>
    <t>2400001098</t>
  </si>
  <si>
    <t>2400001101</t>
  </si>
  <si>
    <t>2400001102</t>
  </si>
  <si>
    <t>2400001103</t>
  </si>
  <si>
    <t>2400001104</t>
  </si>
  <si>
    <t>2400001105</t>
  </si>
  <si>
    <t>2400001106</t>
  </si>
  <si>
    <t>2411001032</t>
  </si>
  <si>
    <t>2411001066</t>
  </si>
  <si>
    <t>2411001072</t>
  </si>
  <si>
    <t>2411001074</t>
  </si>
  <si>
    <t>2415001099</t>
  </si>
  <si>
    <t>2415001100</t>
  </si>
  <si>
    <t>2444001073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</si>
</sst>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0">
    <font>
      <sz val="10"/>
      <color rgb="FF000000"/>
      <name val="Arial"/>
      <charset val="134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FF99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Tahoma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ahoma"/>
      <family val="2"/>
    </font>
    <font>
      <sz val="12"/>
      <color rgb="FF000000"/>
      <name val="Times New Roman"/>
      <family val="1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B3CEFA"/>
        <bgColor rgb="FFB3CEFA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5117038483843"/>
        <bgColor rgb="FFFFFF00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2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9" fillId="5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8" borderId="13" xfId="0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2" fontId="0" fillId="0" borderId="10" xfId="0" applyNumberFormat="1" applyBorder="1" applyAlignment="1">
      <alignment horizontal="center" vertical="center"/>
    </xf>
    <xf numFmtId="0" fontId="0" fillId="0" borderId="30" xfId="0" applyBorder="1"/>
    <xf numFmtId="0" fontId="1" fillId="0" borderId="31" xfId="0" applyFont="1" applyBorder="1"/>
    <xf numFmtId="0" fontId="0" fillId="9" borderId="9" xfId="0" applyFill="1" applyBorder="1" applyAlignment="1">
      <alignment horizontal="center" vertical="center"/>
    </xf>
    <xf numFmtId="0" fontId="1" fillId="0" borderId="32" xfId="0" applyFont="1" applyBorder="1"/>
    <xf numFmtId="0" fontId="1" fillId="2" borderId="9" xfId="0" applyFont="1" applyFill="1" applyBorder="1" applyAlignment="1">
      <alignment vertical="center"/>
    </xf>
    <xf numFmtId="0" fontId="0" fillId="5" borderId="13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1" fillId="0" borderId="30" xfId="0" applyFont="1" applyBorder="1" applyAlignment="1">
      <alignment vertical="center"/>
    </xf>
    <xf numFmtId="0" fontId="0" fillId="0" borderId="40" xfId="0" applyBorder="1"/>
    <xf numFmtId="0" fontId="0" fillId="0" borderId="31" xfId="0" applyBorder="1"/>
    <xf numFmtId="0" fontId="0" fillId="0" borderId="32" xfId="0" applyBorder="1"/>
    <xf numFmtId="0" fontId="1" fillId="2" borderId="9" xfId="0" applyFont="1" applyFill="1" applyBorder="1" applyAlignment="1">
      <alignment horizontal="left" vertical="center"/>
    </xf>
    <xf numFmtId="0" fontId="0" fillId="10" borderId="9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0" fillId="2" borderId="9" xfId="0" applyFill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1" xfId="0" applyFont="1" applyFill="1" applyBorder="1"/>
    <xf numFmtId="0" fontId="0" fillId="5" borderId="10" xfId="0" applyFill="1" applyBorder="1"/>
    <xf numFmtId="0" fontId="0" fillId="5" borderId="2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0" fillId="5" borderId="10" xfId="0" applyFill="1" applyBorder="1" applyAlignment="1">
      <alignment horizontal="center" vertical="center"/>
    </xf>
    <xf numFmtId="0" fontId="14" fillId="0" borderId="13" xfId="0" applyFont="1" applyBorder="1"/>
    <xf numFmtId="0" fontId="0" fillId="5" borderId="27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12" borderId="45" xfId="0" applyFill="1" applyBorder="1"/>
    <xf numFmtId="0" fontId="0" fillId="5" borderId="28" xfId="0" applyFill="1" applyBorder="1" applyAlignment="1">
      <alignment horizontal="center" vertical="center"/>
    </xf>
    <xf numFmtId="0" fontId="1" fillId="12" borderId="46" xfId="0" applyFont="1" applyFill="1" applyBorder="1" applyAlignment="1">
      <alignment horizontal="center" vertical="center"/>
    </xf>
    <xf numFmtId="0" fontId="6" fillId="0" borderId="0" xfId="0" applyFont="1"/>
    <xf numFmtId="0" fontId="0" fillId="13" borderId="49" xfId="0" applyFill="1" applyBorder="1" applyAlignment="1">
      <alignment horizontal="center"/>
    </xf>
    <xf numFmtId="0" fontId="0" fillId="11" borderId="9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3" fillId="5" borderId="9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24" fillId="5" borderId="28" xfId="0" applyFont="1" applyFill="1" applyBorder="1" applyAlignment="1">
      <alignment horizontal="center" vertical="center"/>
    </xf>
    <xf numFmtId="0" fontId="24" fillId="5" borderId="44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6" fillId="5" borderId="4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6" fontId="0" fillId="0" borderId="0" xfId="0" applyNumberFormat="1" applyAlignment="1">
      <alignment horizontal="left"/>
    </xf>
    <xf numFmtId="0" fontId="0" fillId="0" borderId="50" xfId="0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0" fillId="0" borderId="13" xfId="0" applyBorder="1"/>
    <xf numFmtId="0" fontId="13" fillId="5" borderId="13" xfId="0" applyFont="1" applyFill="1" applyBorder="1" applyAlignment="1">
      <alignment horizontal="left"/>
    </xf>
    <xf numFmtId="0" fontId="13" fillId="5" borderId="13" xfId="0" applyFont="1" applyFill="1" applyBorder="1"/>
    <xf numFmtId="0" fontId="13" fillId="0" borderId="13" xfId="0" applyFont="1" applyBorder="1" applyAlignment="1">
      <alignment horizontal="left" vertical="center"/>
    </xf>
    <xf numFmtId="0" fontId="13" fillId="5" borderId="13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center" vertical="center"/>
    </xf>
    <xf numFmtId="0" fontId="4" fillId="0" borderId="5" xfId="0" applyFont="1" applyBorder="1"/>
    <xf numFmtId="0" fontId="14" fillId="5" borderId="13" xfId="0" applyFont="1" applyFill="1" applyBorder="1" applyAlignment="1">
      <alignment horizontal="left" wrapText="1"/>
    </xf>
    <xf numFmtId="0" fontId="4" fillId="0" borderId="10" xfId="0" applyFont="1" applyBorder="1" applyAlignment="1">
      <alignment vertical="center"/>
    </xf>
    <xf numFmtId="0" fontId="22" fillId="5" borderId="13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22" fillId="5" borderId="13" xfId="0" applyFont="1" applyFill="1" applyBorder="1" applyAlignment="1">
      <alignment horizontal="left" wrapText="1"/>
    </xf>
    <xf numFmtId="0" fontId="4" fillId="0" borderId="5" xfId="0" applyFont="1" applyBorder="1" applyAlignment="1">
      <alignment vertical="center"/>
    </xf>
    <xf numFmtId="0" fontId="14" fillId="0" borderId="4" xfId="0" applyFont="1" applyBorder="1" applyAlignment="1">
      <alignment horizontal="center"/>
    </xf>
    <xf numFmtId="0" fontId="4" fillId="0" borderId="10" xfId="0" applyFont="1" applyBorder="1"/>
    <xf numFmtId="0" fontId="14" fillId="0" borderId="13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5" borderId="4" xfId="0" applyFill="1" applyBorder="1" applyAlignment="1">
      <alignment horizontal="left" vertical="center"/>
    </xf>
    <xf numFmtId="0" fontId="8" fillId="0" borderId="0" xfId="0" applyFont="1"/>
    <xf numFmtId="0" fontId="3" fillId="0" borderId="2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33" xfId="0" applyFont="1" applyBorder="1"/>
    <xf numFmtId="0" fontId="1" fillId="0" borderId="22" xfId="0" applyFont="1" applyBorder="1" applyAlignment="1">
      <alignment horizontal="left" vertical="center" wrapText="1"/>
    </xf>
    <xf numFmtId="0" fontId="4" fillId="0" borderId="23" xfId="0" applyFont="1" applyBorder="1"/>
    <xf numFmtId="0" fontId="1" fillId="0" borderId="24" xfId="0" applyFont="1" applyBorder="1" applyAlignment="1">
      <alignment horizontal="left" vertical="center"/>
    </xf>
    <xf numFmtId="0" fontId="4" fillId="0" borderId="25" xfId="0" applyFont="1" applyBorder="1"/>
    <xf numFmtId="0" fontId="4" fillId="0" borderId="34" xfId="0" applyFont="1" applyBorder="1"/>
    <xf numFmtId="0" fontId="1" fillId="0" borderId="26" xfId="0" applyFont="1" applyBorder="1" applyAlignment="1">
      <alignment horizontal="left" vertical="center"/>
    </xf>
    <xf numFmtId="0" fontId="4" fillId="0" borderId="27" xfId="0" applyFont="1" applyBorder="1"/>
    <xf numFmtId="0" fontId="1" fillId="0" borderId="28" xfId="0" applyFont="1" applyBorder="1" applyAlignment="1">
      <alignment horizontal="left" vertical="center" wrapText="1"/>
    </xf>
    <xf numFmtId="0" fontId="4" fillId="0" borderId="29" xfId="0" applyFont="1" applyBorder="1"/>
    <xf numFmtId="0" fontId="4" fillId="0" borderId="35" xfId="0" applyFont="1" applyBorder="1"/>
    <xf numFmtId="0" fontId="1" fillId="0" borderId="2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4" fillId="0" borderId="3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4" fillId="0" borderId="16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0" fillId="0" borderId="2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10160</xdr:colOff>
      <xdr:row>9</xdr:row>
      <xdr:rowOff>0</xdr:rowOff>
    </xdr:from>
    <xdr:to>
      <xdr:col>32</xdr:col>
      <xdr:colOff>190500</xdr:colOff>
      <xdr:row>10</xdr:row>
      <xdr:rowOff>182880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H="1">
          <a:off x="16555085" y="2247900"/>
          <a:ext cx="180340" cy="38290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</xdr:colOff>
      <xdr:row>24</xdr:row>
      <xdr:rowOff>106680</xdr:rowOff>
    </xdr:from>
    <xdr:to>
      <xdr:col>33</xdr:col>
      <xdr:colOff>76200</xdr:colOff>
      <xdr:row>26</xdr:row>
      <xdr:rowOff>152400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H="1">
          <a:off x="16547465" y="5354955"/>
          <a:ext cx="573405" cy="44577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662940</xdr:colOff>
      <xdr:row>24</xdr:row>
      <xdr:rowOff>106680</xdr:rowOff>
    </xdr:from>
    <xdr:to>
      <xdr:col>33</xdr:col>
      <xdr:colOff>281940</xdr:colOff>
      <xdr:row>32</xdr:row>
      <xdr:rowOff>175260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 flipH="1">
          <a:off x="16532225" y="5354955"/>
          <a:ext cx="794385" cy="166878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15240</xdr:colOff>
      <xdr:row>24</xdr:row>
      <xdr:rowOff>106680</xdr:rowOff>
    </xdr:from>
    <xdr:to>
      <xdr:col>33</xdr:col>
      <xdr:colOff>472440</xdr:colOff>
      <xdr:row>33</xdr:row>
      <xdr:rowOff>182880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flipH="1">
          <a:off x="16560165" y="5354955"/>
          <a:ext cx="956945" cy="18764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</sheetPr>
  <dimension ref="A1:M996"/>
  <sheetViews>
    <sheetView topLeftCell="A27" zoomScale="125" workbookViewId="0">
      <selection activeCell="D11" sqref="D11:L11"/>
    </sheetView>
  </sheetViews>
  <sheetFormatPr defaultColWidth="14.453125" defaultRowHeight="15" customHeight="1"/>
  <cols>
    <col min="1" max="1" width="6.1796875" customWidth="1"/>
    <col min="2" max="2" width="14.6328125" customWidth="1"/>
    <col min="3" max="3" width="2.453125" customWidth="1"/>
    <col min="4" max="4" width="8.81640625" customWidth="1"/>
    <col min="5" max="5" width="10.453125" customWidth="1"/>
    <col min="6" max="6" width="12.1796875" customWidth="1"/>
    <col min="7" max="7" width="11.36328125" customWidth="1"/>
    <col min="8" max="8" width="11" customWidth="1"/>
    <col min="9" max="10" width="11.453125" customWidth="1"/>
    <col min="11" max="11" width="12.36328125" customWidth="1"/>
    <col min="12" max="12" width="13" customWidth="1"/>
    <col min="13" max="13" width="15.36328125" customWidth="1"/>
  </cols>
  <sheetData>
    <row r="1" spans="1:12" ht="15.75" customHeight="1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15.75" customHeight="1">
      <c r="A2" s="89"/>
      <c r="B2" s="91" t="s">
        <v>0</v>
      </c>
      <c r="C2" s="91"/>
      <c r="D2" s="90"/>
      <c r="E2" s="90"/>
      <c r="F2" s="90"/>
      <c r="G2" s="90"/>
      <c r="H2" s="90"/>
      <c r="I2" s="90"/>
      <c r="J2" s="90"/>
      <c r="K2" s="90"/>
    </row>
    <row r="3" spans="1:12" ht="15.7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ht="15.7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ht="15.75" customHeight="1">
      <c r="A5" s="129" t="s">
        <v>1</v>
      </c>
      <c r="B5" s="130"/>
      <c r="C5" s="93" t="s">
        <v>2</v>
      </c>
      <c r="D5" t="s">
        <v>124</v>
      </c>
    </row>
    <row r="6" spans="1:12" ht="15.75" customHeight="1">
      <c r="A6" s="129" t="s">
        <v>3</v>
      </c>
      <c r="B6" s="130"/>
      <c r="C6" s="93" t="s">
        <v>2</v>
      </c>
      <c r="D6" s="131" t="s">
        <v>125</v>
      </c>
      <c r="E6" s="131"/>
      <c r="F6" s="131"/>
      <c r="G6" s="131"/>
      <c r="H6" s="131"/>
      <c r="I6" s="131"/>
      <c r="J6" s="131"/>
      <c r="K6" s="131"/>
      <c r="L6" s="131"/>
    </row>
    <row r="7" spans="1:12" ht="15.75" customHeight="1">
      <c r="A7" s="129" t="s">
        <v>4</v>
      </c>
      <c r="B7" s="130"/>
      <c r="C7" s="93" t="s">
        <v>2</v>
      </c>
      <c r="D7" s="132" t="s">
        <v>129</v>
      </c>
      <c r="E7" s="132"/>
      <c r="F7" s="132"/>
      <c r="G7" s="132"/>
      <c r="H7" s="132"/>
      <c r="I7" s="132"/>
      <c r="J7" s="132"/>
      <c r="K7" s="132"/>
      <c r="L7" s="132"/>
    </row>
    <row r="8" spans="1:12" ht="15.75" customHeight="1">
      <c r="A8" s="133" t="s">
        <v>5</v>
      </c>
      <c r="B8" s="130"/>
      <c r="C8" s="93" t="s">
        <v>2</v>
      </c>
      <c r="D8" s="131" t="s">
        <v>90</v>
      </c>
      <c r="E8" s="131"/>
      <c r="F8" s="131"/>
      <c r="G8" s="131"/>
      <c r="H8" s="131"/>
      <c r="I8" s="131"/>
      <c r="J8" s="131"/>
      <c r="K8" s="131"/>
      <c r="L8" s="131"/>
    </row>
    <row r="9" spans="1:12" ht="15.75" customHeight="1">
      <c r="A9" s="129" t="s">
        <v>6</v>
      </c>
      <c r="B9" s="130"/>
      <c r="C9" s="93" t="s">
        <v>2</v>
      </c>
      <c r="D9" s="131" t="s">
        <v>127</v>
      </c>
      <c r="E9" s="131"/>
      <c r="F9" s="131"/>
      <c r="G9" s="131"/>
      <c r="H9" s="131"/>
      <c r="I9" s="131"/>
      <c r="J9" s="131"/>
      <c r="K9" s="131"/>
      <c r="L9" s="131"/>
    </row>
    <row r="10" spans="1:12" ht="15.75" customHeight="1">
      <c r="A10" s="129" t="s">
        <v>7</v>
      </c>
      <c r="B10" s="130"/>
      <c r="C10" s="93" t="s">
        <v>2</v>
      </c>
      <c r="D10" s="131" t="s">
        <v>130</v>
      </c>
      <c r="E10" s="131"/>
      <c r="F10" s="131"/>
      <c r="G10" s="131"/>
      <c r="H10" s="131"/>
      <c r="I10" s="131"/>
      <c r="J10" s="131"/>
      <c r="K10" s="131"/>
      <c r="L10" s="131"/>
    </row>
    <row r="11" spans="1:12">
      <c r="A11" s="133" t="s">
        <v>8</v>
      </c>
      <c r="B11" s="130"/>
      <c r="C11" s="93" t="s">
        <v>2</v>
      </c>
      <c r="D11" s="134" t="s">
        <v>131</v>
      </c>
      <c r="E11" s="134"/>
      <c r="F11" s="134"/>
      <c r="G11" s="134"/>
      <c r="H11" s="134"/>
      <c r="I11" s="134"/>
      <c r="J11" s="134"/>
      <c r="K11" s="134"/>
      <c r="L11" s="134"/>
    </row>
    <row r="12" spans="1:12" ht="15.75" customHeight="1">
      <c r="A12" s="89"/>
      <c r="B12" s="90"/>
      <c r="C12" s="90"/>
      <c r="D12" s="89"/>
      <c r="E12" s="90"/>
      <c r="F12" s="90"/>
      <c r="G12" s="90"/>
      <c r="H12" s="90"/>
      <c r="I12" s="90"/>
      <c r="J12" s="90"/>
      <c r="K12" s="90"/>
    </row>
    <row r="13" spans="1:12" ht="23.25" customHeight="1">
      <c r="A13" s="94" t="s">
        <v>9</v>
      </c>
      <c r="B13" s="89"/>
      <c r="C13" s="89"/>
      <c r="D13" s="95" t="s">
        <v>10</v>
      </c>
      <c r="E13" s="90"/>
      <c r="F13" s="90"/>
      <c r="G13" s="90"/>
      <c r="H13" s="90"/>
      <c r="I13" s="90"/>
      <c r="J13" s="90"/>
      <c r="K13" s="90"/>
    </row>
    <row r="14" spans="1:12" ht="34.5" hidden="1" customHeight="1">
      <c r="A14" s="90"/>
      <c r="B14" s="135" t="s">
        <v>11</v>
      </c>
      <c r="C14" s="136"/>
      <c r="D14" s="137"/>
      <c r="E14" s="137"/>
      <c r="F14" s="137"/>
      <c r="G14" s="137"/>
      <c r="H14" s="137"/>
      <c r="I14" s="137"/>
      <c r="J14" s="137"/>
      <c r="K14" s="137"/>
      <c r="L14" s="137"/>
    </row>
    <row r="15" spans="1:12" ht="31.5" customHeight="1">
      <c r="A15" s="90"/>
      <c r="B15" s="135" t="s">
        <v>12</v>
      </c>
      <c r="C15" s="136"/>
      <c r="D15" s="137" t="s">
        <v>13</v>
      </c>
      <c r="E15" s="137"/>
      <c r="F15" s="137"/>
      <c r="G15" s="137"/>
      <c r="H15" s="137"/>
      <c r="I15" s="137"/>
      <c r="J15" s="137"/>
      <c r="K15" s="137"/>
      <c r="L15" s="137"/>
    </row>
    <row r="16" spans="1:12" ht="32.25" customHeight="1">
      <c r="A16" s="90"/>
      <c r="B16" s="135" t="s">
        <v>14</v>
      </c>
      <c r="C16" s="136"/>
      <c r="D16" s="137" t="s">
        <v>15</v>
      </c>
      <c r="E16" s="137"/>
      <c r="F16" s="137"/>
      <c r="G16" s="137"/>
      <c r="H16" s="137"/>
      <c r="I16" s="137"/>
      <c r="J16" s="137"/>
      <c r="K16" s="137"/>
      <c r="L16" s="137"/>
    </row>
    <row r="17" spans="1:12" ht="15.75" hidden="1" customHeight="1">
      <c r="A17" s="90"/>
      <c r="B17" s="135" t="s">
        <v>16</v>
      </c>
      <c r="C17" s="136"/>
      <c r="D17" s="137"/>
      <c r="E17" s="137"/>
      <c r="F17" s="137"/>
      <c r="G17" s="137"/>
      <c r="H17" s="137"/>
      <c r="I17" s="137"/>
      <c r="J17" s="137"/>
      <c r="K17" s="137"/>
      <c r="L17" s="137"/>
    </row>
    <row r="18" spans="1:12" ht="15.75" hidden="1" customHeight="1">
      <c r="A18" s="90"/>
      <c r="B18" s="135" t="s">
        <v>17</v>
      </c>
      <c r="C18" s="136"/>
      <c r="D18" s="137"/>
      <c r="E18" s="137"/>
      <c r="F18" s="137"/>
      <c r="G18" s="137"/>
      <c r="H18" s="137"/>
      <c r="I18" s="137"/>
      <c r="J18" s="137"/>
      <c r="K18" s="137"/>
      <c r="L18" s="137"/>
    </row>
    <row r="19" spans="1:12" ht="15.75" hidden="1" customHeight="1">
      <c r="A19" s="90"/>
      <c r="B19" s="135" t="s">
        <v>18</v>
      </c>
      <c r="C19" s="136"/>
      <c r="D19" s="137"/>
      <c r="E19" s="137"/>
      <c r="F19" s="137"/>
      <c r="G19" s="137"/>
      <c r="H19" s="137"/>
      <c r="I19" s="137"/>
      <c r="J19" s="137"/>
      <c r="K19" s="137"/>
      <c r="L19" s="137"/>
    </row>
    <row r="20" spans="1:12" ht="15.75" hidden="1" customHeight="1">
      <c r="A20" s="90"/>
      <c r="B20" s="135" t="s">
        <v>19</v>
      </c>
      <c r="C20" s="136"/>
      <c r="D20" s="137"/>
      <c r="E20" s="137"/>
      <c r="F20" s="137"/>
      <c r="G20" s="137"/>
      <c r="H20" s="137"/>
      <c r="I20" s="137"/>
      <c r="J20" s="137"/>
      <c r="K20" s="137"/>
      <c r="L20" s="137"/>
    </row>
    <row r="21" spans="1:12" ht="15.75" hidden="1" customHeight="1">
      <c r="A21" s="90"/>
      <c r="B21" s="135" t="s">
        <v>20</v>
      </c>
      <c r="C21" s="136"/>
      <c r="D21" s="137"/>
      <c r="E21" s="137"/>
      <c r="F21" s="137"/>
      <c r="G21" s="137"/>
      <c r="H21" s="137"/>
      <c r="I21" s="137"/>
      <c r="J21" s="137"/>
      <c r="K21" s="137"/>
      <c r="L21" s="137"/>
    </row>
    <row r="22" spans="1:12" ht="15.75" hidden="1" customHeight="1">
      <c r="A22" s="90"/>
      <c r="B22" s="135" t="s">
        <v>21</v>
      </c>
      <c r="C22" s="136"/>
      <c r="D22" s="137"/>
      <c r="E22" s="137"/>
      <c r="F22" s="137"/>
      <c r="G22" s="137"/>
      <c r="H22" s="137"/>
      <c r="I22" s="137"/>
      <c r="J22" s="137"/>
      <c r="K22" s="137"/>
      <c r="L22" s="137"/>
    </row>
    <row r="23" spans="1:12" ht="15.75" hidden="1" customHeight="1">
      <c r="A23" s="90"/>
      <c r="B23" s="135" t="s">
        <v>22</v>
      </c>
      <c r="C23" s="136"/>
      <c r="D23" s="137"/>
      <c r="E23" s="137"/>
      <c r="F23" s="137"/>
      <c r="G23" s="137"/>
      <c r="H23" s="137"/>
      <c r="I23" s="137"/>
      <c r="J23" s="137"/>
      <c r="K23" s="137"/>
      <c r="L23" s="137"/>
    </row>
    <row r="24" spans="1:12" ht="15.75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</row>
    <row r="25" spans="1:12" ht="15.75" customHeight="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</row>
    <row r="26" spans="1:12" ht="33.75" customHeight="1">
      <c r="A26" s="90"/>
      <c r="B26" s="135" t="s">
        <v>23</v>
      </c>
      <c r="C26" s="138"/>
      <c r="D26" s="139" t="s">
        <v>115</v>
      </c>
      <c r="E26" s="140"/>
      <c r="F26" s="140"/>
      <c r="G26" s="140"/>
      <c r="H26" s="140"/>
      <c r="I26" s="140"/>
      <c r="J26" s="140"/>
      <c r="K26" s="140"/>
      <c r="L26" s="140"/>
    </row>
    <row r="27" spans="1:12" ht="33.75" customHeight="1">
      <c r="A27" s="90"/>
      <c r="B27" s="135" t="s">
        <v>24</v>
      </c>
      <c r="C27" s="138"/>
      <c r="D27" s="139" t="s">
        <v>116</v>
      </c>
      <c r="E27" s="140"/>
      <c r="F27" s="140"/>
      <c r="G27" s="140"/>
      <c r="H27" s="140"/>
      <c r="I27" s="140"/>
      <c r="J27" s="140"/>
      <c r="K27" s="140"/>
      <c r="L27" s="140"/>
    </row>
    <row r="28" spans="1:12" ht="35.25" hidden="1" customHeight="1">
      <c r="A28" s="90"/>
      <c r="B28" s="135" t="s">
        <v>25</v>
      </c>
      <c r="C28" s="138"/>
      <c r="D28" s="141"/>
      <c r="E28" s="137"/>
      <c r="F28" s="137"/>
      <c r="G28" s="137"/>
      <c r="H28" s="137"/>
      <c r="I28" s="137"/>
      <c r="J28" s="137"/>
      <c r="K28" s="137"/>
      <c r="L28" s="137"/>
    </row>
    <row r="29" spans="1:12" ht="33.75" hidden="1" customHeight="1">
      <c r="A29" s="90"/>
      <c r="B29" s="135" t="s">
        <v>26</v>
      </c>
      <c r="C29" s="138"/>
      <c r="D29" s="139"/>
      <c r="E29" s="140"/>
      <c r="F29" s="140"/>
      <c r="G29" s="140"/>
      <c r="H29" s="140"/>
      <c r="I29" s="140"/>
      <c r="J29" s="140"/>
      <c r="K29" s="140"/>
      <c r="L29" s="140"/>
    </row>
    <row r="30" spans="1:12" ht="33.75" hidden="1" customHeight="1">
      <c r="A30" s="90"/>
      <c r="B30" s="135" t="s">
        <v>27</v>
      </c>
      <c r="C30" s="138"/>
      <c r="D30" s="141"/>
      <c r="E30" s="137"/>
      <c r="F30" s="137"/>
      <c r="G30" s="137"/>
      <c r="H30" s="137"/>
      <c r="I30" s="137"/>
      <c r="J30" s="137"/>
      <c r="K30" s="137"/>
      <c r="L30" s="137"/>
    </row>
    <row r="31" spans="1:12" ht="33.75" hidden="1" customHeight="1">
      <c r="A31" s="90"/>
      <c r="B31" s="135" t="s">
        <v>114</v>
      </c>
      <c r="C31" s="142"/>
      <c r="D31" s="139"/>
      <c r="E31" s="140"/>
      <c r="F31" s="140"/>
      <c r="G31" s="140"/>
      <c r="H31" s="140"/>
      <c r="I31" s="140"/>
      <c r="J31" s="140"/>
      <c r="K31" s="140"/>
      <c r="L31" s="140"/>
    </row>
    <row r="32" spans="1:12" ht="15.75" customHeigh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2" ht="15.75" customHeight="1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</row>
    <row r="34" spans="1:12" ht="33.75" customHeight="1">
      <c r="A34" s="90"/>
      <c r="B34" s="135" t="s">
        <v>28</v>
      </c>
      <c r="C34" s="138"/>
      <c r="D34" s="141" t="s">
        <v>117</v>
      </c>
      <c r="E34" s="137"/>
      <c r="F34" s="137"/>
      <c r="G34" s="137"/>
      <c r="H34" s="137"/>
      <c r="I34" s="137"/>
      <c r="J34" s="137"/>
      <c r="K34" s="137"/>
      <c r="L34" s="137"/>
    </row>
    <row r="35" spans="1:12" ht="34.5" customHeight="1">
      <c r="A35" s="90"/>
      <c r="B35" s="135" t="s">
        <v>29</v>
      </c>
      <c r="C35" s="138"/>
      <c r="D35" s="141" t="s">
        <v>118</v>
      </c>
      <c r="E35" s="137"/>
      <c r="F35" s="137"/>
      <c r="G35" s="137"/>
      <c r="H35" s="137"/>
      <c r="I35" s="137"/>
      <c r="J35" s="137"/>
      <c r="K35" s="137"/>
      <c r="L35" s="137"/>
    </row>
    <row r="36" spans="1:12" ht="34.5" customHeight="1">
      <c r="A36" s="90"/>
      <c r="B36" s="135" t="s">
        <v>30</v>
      </c>
      <c r="C36" s="138"/>
      <c r="D36" s="141" t="s">
        <v>119</v>
      </c>
      <c r="E36" s="137"/>
      <c r="F36" s="137"/>
      <c r="G36" s="137"/>
      <c r="H36" s="137"/>
      <c r="I36" s="137"/>
      <c r="J36" s="137"/>
      <c r="K36" s="137"/>
      <c r="L36" s="137"/>
    </row>
    <row r="37" spans="1:12" ht="23.25" hidden="1" customHeight="1">
      <c r="A37" s="90"/>
      <c r="B37" s="135" t="s">
        <v>31</v>
      </c>
      <c r="C37" s="138"/>
      <c r="D37" s="139"/>
      <c r="E37" s="140"/>
      <c r="F37" s="140"/>
      <c r="G37" s="140"/>
      <c r="H37" s="140"/>
      <c r="I37" s="140"/>
      <c r="J37" s="140"/>
      <c r="K37" s="140"/>
      <c r="L37" s="140"/>
    </row>
    <row r="38" spans="1:12" ht="15.75" hidden="1" customHeight="1">
      <c r="A38" s="90"/>
      <c r="B38" s="143" t="s">
        <v>32</v>
      </c>
      <c r="C38" s="144"/>
      <c r="D38" s="141"/>
      <c r="E38" s="137"/>
      <c r="F38" s="137"/>
      <c r="G38" s="137"/>
      <c r="H38" s="137"/>
      <c r="I38" s="137"/>
      <c r="J38" s="137"/>
      <c r="K38" s="137"/>
      <c r="L38" s="137"/>
    </row>
    <row r="39" spans="1:12" ht="15.75" hidden="1" customHeight="1">
      <c r="A39" s="90"/>
      <c r="B39" s="143" t="s">
        <v>33</v>
      </c>
      <c r="C39" s="144"/>
      <c r="D39" s="141"/>
      <c r="E39" s="137"/>
      <c r="F39" s="137"/>
      <c r="G39" s="137"/>
      <c r="H39" s="137"/>
      <c r="I39" s="137"/>
      <c r="J39" s="137"/>
      <c r="K39" s="137"/>
      <c r="L39" s="137"/>
    </row>
    <row r="40" spans="1:12" ht="33.75" hidden="1" customHeight="1">
      <c r="A40" s="90"/>
      <c r="B40" s="135" t="s">
        <v>34</v>
      </c>
      <c r="C40" s="138"/>
      <c r="D40" s="139"/>
      <c r="E40" s="140"/>
      <c r="F40" s="140"/>
      <c r="G40" s="140"/>
      <c r="H40" s="140"/>
      <c r="I40" s="140"/>
      <c r="J40" s="140"/>
      <c r="K40" s="140"/>
      <c r="L40" s="140"/>
    </row>
    <row r="41" spans="1:12" ht="21" hidden="1" customHeight="1">
      <c r="A41" s="90"/>
      <c r="B41" s="135" t="s">
        <v>35</v>
      </c>
      <c r="C41" s="138"/>
      <c r="D41" s="139"/>
      <c r="E41" s="140"/>
      <c r="F41" s="140"/>
      <c r="G41" s="140"/>
      <c r="H41" s="140"/>
      <c r="I41" s="140"/>
      <c r="J41" s="140"/>
      <c r="K41" s="140"/>
      <c r="L41" s="140"/>
    </row>
    <row r="42" spans="1:12" ht="28.5" hidden="1" customHeight="1">
      <c r="A42" s="90"/>
      <c r="B42" s="135" t="s">
        <v>36</v>
      </c>
      <c r="C42" s="138"/>
      <c r="D42" s="139"/>
      <c r="E42" s="140"/>
      <c r="F42" s="140"/>
      <c r="G42" s="140"/>
      <c r="H42" s="140"/>
      <c r="I42" s="140"/>
      <c r="J42" s="140"/>
      <c r="K42" s="140"/>
      <c r="L42" s="140"/>
    </row>
    <row r="43" spans="1:12" ht="19.5" hidden="1" customHeight="1">
      <c r="A43" s="90"/>
      <c r="B43" s="135" t="s">
        <v>37</v>
      </c>
      <c r="C43" s="138"/>
      <c r="D43" s="141"/>
      <c r="E43" s="137"/>
      <c r="F43" s="137"/>
      <c r="G43" s="137"/>
      <c r="H43" s="137"/>
      <c r="I43" s="137"/>
      <c r="J43" s="137"/>
      <c r="K43" s="137"/>
      <c r="L43" s="137"/>
    </row>
    <row r="44" spans="1:12" ht="15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</row>
    <row r="45" spans="1:12" ht="15.75" customHeight="1">
      <c r="A45" s="89" t="s">
        <v>38</v>
      </c>
      <c r="B45" s="90"/>
      <c r="C45" s="90"/>
      <c r="D45" s="90"/>
      <c r="E45" s="90"/>
      <c r="F45" s="90"/>
      <c r="G45" s="90"/>
      <c r="H45" s="91" t="s">
        <v>39</v>
      </c>
      <c r="I45" s="90"/>
      <c r="J45" s="90"/>
      <c r="K45" s="90"/>
    </row>
    <row r="46" spans="1:12" ht="15.75" customHeight="1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</row>
    <row r="47" spans="1:12" ht="35.25" hidden="1" customHeight="1">
      <c r="A47" s="90"/>
      <c r="B47" s="92" t="s">
        <v>11</v>
      </c>
      <c r="C47" s="145">
        <f>D14</f>
        <v>0</v>
      </c>
      <c r="D47" s="145"/>
      <c r="E47" s="145"/>
      <c r="F47" s="145"/>
      <c r="G47" s="145"/>
      <c r="H47" s="145"/>
      <c r="I47" s="145"/>
      <c r="J47" s="145"/>
      <c r="K47" s="145"/>
      <c r="L47" s="145"/>
    </row>
    <row r="48" spans="1:12" ht="15.75" hidden="1" customHeight="1">
      <c r="A48" s="90"/>
      <c r="B48" s="146" t="s">
        <v>40</v>
      </c>
      <c r="C48" s="146"/>
      <c r="D48" s="146"/>
      <c r="E48" s="96"/>
      <c r="F48" s="97"/>
      <c r="G48" s="97"/>
      <c r="H48" s="97"/>
      <c r="I48" s="97"/>
      <c r="J48" s="97"/>
      <c r="K48" s="103"/>
      <c r="L48" s="104"/>
    </row>
    <row r="49" spans="1:13" ht="15.75" hidden="1" customHeight="1">
      <c r="A49" s="90"/>
      <c r="B49" s="147" t="s">
        <v>41</v>
      </c>
      <c r="C49" s="147"/>
      <c r="D49" s="147"/>
      <c r="E49" s="99"/>
      <c r="F49" s="73"/>
      <c r="G49" s="73"/>
      <c r="H49" s="73"/>
      <c r="I49" s="73"/>
      <c r="J49" s="73"/>
      <c r="K49" s="105"/>
      <c r="L49" s="55"/>
    </row>
    <row r="50" spans="1:13" ht="15.75" hidden="1" customHeight="1">
      <c r="A50" s="90"/>
      <c r="B50" s="147" t="s">
        <v>42</v>
      </c>
      <c r="C50" s="147"/>
      <c r="D50" s="147"/>
      <c r="E50" s="99"/>
      <c r="F50" s="73"/>
      <c r="G50" s="73"/>
      <c r="H50" s="73"/>
      <c r="I50" s="73"/>
      <c r="J50" s="73"/>
      <c r="K50" s="105"/>
      <c r="L50" s="55"/>
      <c r="M50" s="106" t="s">
        <v>43</v>
      </c>
    </row>
    <row r="51" spans="1:13" ht="15.75" hidden="1" customHeight="1">
      <c r="A51" s="90"/>
      <c r="B51" s="98" t="s">
        <v>44</v>
      </c>
      <c r="C51" s="100"/>
      <c r="D51" s="100"/>
      <c r="E51" s="101"/>
      <c r="F51" s="102"/>
      <c r="G51" s="102"/>
      <c r="H51" s="102"/>
      <c r="I51" s="102"/>
      <c r="J51" s="102"/>
      <c r="K51" s="107"/>
      <c r="L51" s="55"/>
      <c r="M51" s="108">
        <f>SUM(E51:L51)</f>
        <v>0</v>
      </c>
    </row>
    <row r="52" spans="1:13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</row>
    <row r="53" spans="1:13" ht="35.25" customHeight="1">
      <c r="A53" s="90"/>
      <c r="B53" s="92" t="s">
        <v>12</v>
      </c>
      <c r="C53" s="145" t="str">
        <f>D15</f>
        <v>Mampu berperan sebagai warga negara yang memiliki rasa kebangsaan dan cinta tanah air, taat hukum dan disiplin, menghargai keanekaragaman, mandiri dan bertanggung jawab.</v>
      </c>
      <c r="D53" s="145"/>
      <c r="E53" s="145"/>
      <c r="F53" s="145"/>
      <c r="G53" s="145"/>
      <c r="H53" s="145"/>
      <c r="I53" s="145"/>
      <c r="J53" s="145"/>
      <c r="K53" s="145"/>
      <c r="L53" s="145"/>
    </row>
    <row r="54" spans="1:13" ht="15.75" customHeight="1">
      <c r="A54" s="90"/>
      <c r="B54" s="146" t="s">
        <v>40</v>
      </c>
      <c r="C54" s="146"/>
      <c r="D54" s="146"/>
      <c r="E54" s="73">
        <v>1</v>
      </c>
      <c r="F54" s="73"/>
      <c r="G54" s="117"/>
      <c r="H54" s="97"/>
      <c r="I54" s="97"/>
      <c r="J54" s="97"/>
      <c r="K54" s="103"/>
      <c r="L54" s="104"/>
    </row>
    <row r="55" spans="1:13" ht="15.75" customHeight="1">
      <c r="A55" s="90"/>
      <c r="B55" s="147" t="s">
        <v>41</v>
      </c>
      <c r="C55" s="147"/>
      <c r="D55" s="147"/>
      <c r="E55" s="73">
        <v>1</v>
      </c>
      <c r="F55" s="73"/>
      <c r="G55" s="117"/>
      <c r="H55" s="73"/>
      <c r="I55" s="73"/>
      <c r="J55" s="73"/>
      <c r="K55" s="105"/>
      <c r="L55" s="55"/>
    </row>
    <row r="56" spans="1:13" ht="15.75" customHeight="1">
      <c r="A56" s="90"/>
      <c r="B56" s="147" t="s">
        <v>42</v>
      </c>
      <c r="C56" s="147"/>
      <c r="D56" s="147"/>
      <c r="E56" s="126" t="s">
        <v>121</v>
      </c>
      <c r="F56" s="113"/>
      <c r="G56" s="120"/>
      <c r="H56" s="113"/>
      <c r="I56" s="113"/>
      <c r="J56" s="113"/>
      <c r="K56" s="114"/>
      <c r="L56" s="55"/>
      <c r="M56" s="106" t="s">
        <v>43</v>
      </c>
    </row>
    <row r="57" spans="1:13" ht="15.75" customHeight="1">
      <c r="A57" s="90"/>
      <c r="B57" s="98" t="s">
        <v>44</v>
      </c>
      <c r="C57" s="100"/>
      <c r="D57" s="100"/>
      <c r="E57" s="102">
        <v>10</v>
      </c>
      <c r="F57" s="102"/>
      <c r="G57" s="122"/>
      <c r="H57" s="102"/>
      <c r="I57" s="102"/>
      <c r="J57" s="102"/>
      <c r="K57" s="107"/>
      <c r="L57" s="55"/>
      <c r="M57" s="108">
        <f>SUM(E57:L57)</f>
        <v>10</v>
      </c>
    </row>
    <row r="58" spans="1:13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</row>
    <row r="59" spans="1:13" ht="35.25" customHeight="1">
      <c r="A59" s="90"/>
      <c r="B59" s="92" t="s">
        <v>14</v>
      </c>
      <c r="C59" s="145" t="str">
        <f>D16</f>
        <v>Menerapkan pemikiran ilmiah dalam pengambilan keputusan dan kajian deskriptif saintifik ilmu pengetahuan dan teknologi dengan memperhatikan nilai kemanusiaan sesuai bidang keahliannya</v>
      </c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3" ht="15.75" customHeight="1">
      <c r="A60" s="90"/>
      <c r="B60" s="146" t="s">
        <v>40</v>
      </c>
      <c r="C60" s="146"/>
      <c r="D60" s="146"/>
      <c r="E60" s="73">
        <v>2</v>
      </c>
      <c r="F60" s="73">
        <v>2</v>
      </c>
      <c r="G60" s="73">
        <v>3</v>
      </c>
      <c r="H60" s="73"/>
      <c r="I60" s="123"/>
      <c r="J60" s="118"/>
      <c r="K60" s="118"/>
      <c r="L60" s="119"/>
    </row>
    <row r="61" spans="1:13" ht="15.75" customHeight="1" thickBot="1">
      <c r="A61" s="90"/>
      <c r="B61" s="147" t="s">
        <v>41</v>
      </c>
      <c r="C61" s="147"/>
      <c r="D61" s="147"/>
      <c r="E61" s="73">
        <v>2</v>
      </c>
      <c r="F61" s="73">
        <v>2</v>
      </c>
      <c r="G61" s="73">
        <v>2</v>
      </c>
      <c r="H61" s="73"/>
      <c r="I61" s="123"/>
      <c r="J61" s="117"/>
      <c r="K61" s="117"/>
      <c r="L61" s="116"/>
    </row>
    <row r="62" spans="1:13" ht="15.75" customHeight="1">
      <c r="A62" s="90"/>
      <c r="B62" s="147" t="s">
        <v>42</v>
      </c>
      <c r="C62" s="147"/>
      <c r="D62" s="147"/>
      <c r="E62" s="113" t="s">
        <v>120</v>
      </c>
      <c r="F62" s="126" t="s">
        <v>123</v>
      </c>
      <c r="G62" s="113" t="s">
        <v>122</v>
      </c>
      <c r="H62" s="113"/>
      <c r="I62" s="124"/>
      <c r="J62" s="120"/>
      <c r="K62" s="120"/>
      <c r="L62" s="120"/>
      <c r="M62" s="106" t="s">
        <v>43</v>
      </c>
    </row>
    <row r="63" spans="1:13" ht="15.75" customHeight="1" thickBot="1">
      <c r="A63" s="90"/>
      <c r="B63" s="98" t="s">
        <v>44</v>
      </c>
      <c r="C63" s="100"/>
      <c r="D63" s="100"/>
      <c r="E63" s="102">
        <v>30</v>
      </c>
      <c r="F63" s="102">
        <v>10</v>
      </c>
      <c r="G63" s="102">
        <v>50</v>
      </c>
      <c r="H63" s="102"/>
      <c r="I63" s="125"/>
      <c r="J63" s="122"/>
      <c r="K63" s="122"/>
      <c r="L63" s="121"/>
      <c r="M63" s="108">
        <f>SUM(E63:L63)</f>
        <v>90</v>
      </c>
    </row>
    <row r="64" spans="1:13" ht="15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</row>
    <row r="65" spans="1:13" ht="35.25" hidden="1" customHeight="1">
      <c r="A65" s="90"/>
      <c r="B65" s="92" t="s">
        <v>16</v>
      </c>
      <c r="C65" s="145">
        <f>D17</f>
        <v>0</v>
      </c>
      <c r="D65" s="145"/>
      <c r="E65" s="145"/>
      <c r="F65" s="145"/>
      <c r="G65" s="145"/>
      <c r="H65" s="145"/>
      <c r="I65" s="145"/>
      <c r="J65" s="145"/>
      <c r="K65" s="145"/>
      <c r="L65" s="145"/>
    </row>
    <row r="66" spans="1:13" ht="15.75" hidden="1" customHeight="1">
      <c r="A66" s="90"/>
      <c r="B66" s="146" t="s">
        <v>40</v>
      </c>
      <c r="C66" s="146"/>
      <c r="D66" s="146"/>
      <c r="E66" s="73"/>
      <c r="F66" s="73"/>
      <c r="G66" s="73"/>
      <c r="H66" s="73"/>
      <c r="I66" s="97"/>
      <c r="J66" s="97"/>
      <c r="K66" s="97"/>
      <c r="L66" s="104"/>
    </row>
    <row r="67" spans="1:13" ht="15.75" hidden="1" customHeight="1">
      <c r="A67" s="90"/>
      <c r="B67" s="147" t="s">
        <v>41</v>
      </c>
      <c r="C67" s="147"/>
      <c r="D67" s="147"/>
      <c r="E67" s="73"/>
      <c r="F67" s="73"/>
      <c r="G67" s="73"/>
      <c r="H67" s="73"/>
      <c r="I67" s="73"/>
      <c r="J67" s="73"/>
      <c r="K67" s="73"/>
      <c r="L67" s="55"/>
    </row>
    <row r="68" spans="1:13" ht="15.75" hidden="1" customHeight="1">
      <c r="A68" s="90"/>
      <c r="B68" s="147" t="s">
        <v>42</v>
      </c>
      <c r="C68" s="147"/>
      <c r="D68" s="147"/>
      <c r="E68" s="73"/>
      <c r="F68" s="73"/>
      <c r="G68" s="73"/>
      <c r="H68" s="73"/>
      <c r="I68" s="73"/>
      <c r="J68" s="73"/>
      <c r="K68" s="105"/>
      <c r="L68" s="55"/>
      <c r="M68" s="106" t="s">
        <v>43</v>
      </c>
    </row>
    <row r="69" spans="1:13" ht="15.75" hidden="1" customHeight="1">
      <c r="A69" s="90"/>
      <c r="B69" s="98" t="s">
        <v>44</v>
      </c>
      <c r="C69" s="100"/>
      <c r="D69" s="100"/>
      <c r="E69" s="102"/>
      <c r="F69" s="102"/>
      <c r="G69" s="102"/>
      <c r="H69" s="102"/>
      <c r="I69" s="102"/>
      <c r="J69" s="102"/>
      <c r="K69" s="107"/>
      <c r="L69" s="55"/>
      <c r="M69" s="108">
        <f>SUM(E69:L69)</f>
        <v>0</v>
      </c>
    </row>
    <row r="70" spans="1:13" ht="15.75" hidden="1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</row>
    <row r="71" spans="1:13" ht="35.25" hidden="1" customHeight="1">
      <c r="A71" s="90"/>
      <c r="B71" s="92" t="s">
        <v>17</v>
      </c>
      <c r="C71" s="145">
        <f>D18</f>
        <v>0</v>
      </c>
      <c r="D71" s="145"/>
      <c r="E71" s="145"/>
      <c r="F71" s="145"/>
      <c r="G71" s="145"/>
      <c r="H71" s="145"/>
      <c r="I71" s="145"/>
      <c r="J71" s="145"/>
      <c r="K71" s="145"/>
      <c r="L71" s="145"/>
    </row>
    <row r="72" spans="1:13" ht="15.75" hidden="1" customHeight="1">
      <c r="A72" s="90"/>
      <c r="B72" s="146" t="s">
        <v>40</v>
      </c>
      <c r="C72" s="146"/>
      <c r="D72" s="146"/>
      <c r="E72" s="96"/>
      <c r="F72" s="97"/>
      <c r="G72" s="97"/>
      <c r="H72" s="97"/>
      <c r="I72" s="97"/>
      <c r="J72" s="97"/>
      <c r="K72" s="103"/>
      <c r="L72" s="104"/>
    </row>
    <row r="73" spans="1:13" ht="15.75" hidden="1" customHeight="1">
      <c r="A73" s="90"/>
      <c r="B73" s="147" t="s">
        <v>41</v>
      </c>
      <c r="C73" s="147"/>
      <c r="D73" s="147"/>
      <c r="E73" s="99"/>
      <c r="F73" s="73"/>
      <c r="G73" s="73"/>
      <c r="H73" s="73"/>
      <c r="I73" s="73"/>
      <c r="J73" s="73"/>
      <c r="K73" s="105"/>
      <c r="L73" s="55"/>
    </row>
    <row r="74" spans="1:13" ht="15.75" hidden="1" customHeight="1">
      <c r="A74" s="90"/>
      <c r="B74" s="147" t="s">
        <v>42</v>
      </c>
      <c r="C74" s="147"/>
      <c r="D74" s="147"/>
      <c r="E74" s="99"/>
      <c r="F74" s="73"/>
      <c r="G74" s="73"/>
      <c r="H74" s="73"/>
      <c r="I74" s="73"/>
      <c r="J74" s="73"/>
      <c r="K74" s="105"/>
      <c r="L74" s="55"/>
      <c r="M74" s="106" t="s">
        <v>43</v>
      </c>
    </row>
    <row r="75" spans="1:13" ht="15.75" hidden="1" customHeight="1">
      <c r="A75" s="90"/>
      <c r="B75" s="98" t="s">
        <v>44</v>
      </c>
      <c r="C75" s="100"/>
      <c r="D75" s="100"/>
      <c r="E75" s="101"/>
      <c r="F75" s="102"/>
      <c r="G75" s="102"/>
      <c r="H75" s="102"/>
      <c r="I75" s="102"/>
      <c r="J75" s="102"/>
      <c r="K75" s="107"/>
      <c r="L75" s="55"/>
      <c r="M75" s="108">
        <f>SUM(E75:L75)</f>
        <v>0</v>
      </c>
    </row>
    <row r="76" spans="1:13" ht="15.75" hidden="1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</row>
    <row r="77" spans="1:13" ht="35.25" hidden="1" customHeight="1">
      <c r="A77" s="90"/>
      <c r="B77" s="92" t="s">
        <v>18</v>
      </c>
      <c r="C77" s="145">
        <f>D19</f>
        <v>0</v>
      </c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3" ht="15.75" hidden="1" customHeight="1">
      <c r="A78" s="90"/>
      <c r="B78" s="146" t="s">
        <v>40</v>
      </c>
      <c r="C78" s="146"/>
      <c r="D78" s="146"/>
      <c r="E78" s="96"/>
      <c r="F78" s="97"/>
      <c r="G78" s="97"/>
      <c r="H78" s="97"/>
      <c r="I78" s="97"/>
      <c r="J78" s="97"/>
      <c r="K78" s="103"/>
      <c r="L78" s="104"/>
    </row>
    <row r="79" spans="1:13" ht="15.75" hidden="1" customHeight="1">
      <c r="A79" s="90"/>
      <c r="B79" s="147" t="s">
        <v>41</v>
      </c>
      <c r="C79" s="147"/>
      <c r="D79" s="147"/>
      <c r="E79" s="99"/>
      <c r="F79" s="73"/>
      <c r="G79" s="73"/>
      <c r="H79" s="73"/>
      <c r="I79" s="73"/>
      <c r="J79" s="73"/>
      <c r="K79" s="105"/>
      <c r="L79" s="55"/>
    </row>
    <row r="80" spans="1:13" ht="15.75" hidden="1" customHeight="1">
      <c r="A80" s="90"/>
      <c r="B80" s="147" t="s">
        <v>42</v>
      </c>
      <c r="C80" s="147"/>
      <c r="D80" s="147"/>
      <c r="E80" s="99"/>
      <c r="F80" s="73"/>
      <c r="G80" s="73"/>
      <c r="H80" s="73"/>
      <c r="I80" s="73"/>
      <c r="J80" s="73"/>
      <c r="K80" s="105"/>
      <c r="L80" s="55"/>
      <c r="M80" s="106" t="s">
        <v>43</v>
      </c>
    </row>
    <row r="81" spans="1:13" ht="15.75" hidden="1" customHeight="1">
      <c r="A81" s="90"/>
      <c r="B81" s="98" t="s">
        <v>44</v>
      </c>
      <c r="C81" s="100"/>
      <c r="D81" s="100"/>
      <c r="E81" s="101"/>
      <c r="F81" s="102"/>
      <c r="G81" s="102"/>
      <c r="H81" s="102"/>
      <c r="I81" s="102"/>
      <c r="J81" s="102"/>
      <c r="K81" s="107"/>
      <c r="L81" s="55"/>
      <c r="M81" s="108">
        <f>SUM(E81:L81)</f>
        <v>0</v>
      </c>
    </row>
    <row r="82" spans="1:13" ht="15.75" hidden="1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</row>
    <row r="83" spans="1:13" ht="35.25" hidden="1" customHeight="1">
      <c r="A83" s="90"/>
      <c r="B83" s="92" t="s">
        <v>19</v>
      </c>
      <c r="C83" s="145">
        <f>D20</f>
        <v>0</v>
      </c>
      <c r="D83" s="145"/>
      <c r="E83" s="145"/>
      <c r="F83" s="145"/>
      <c r="G83" s="145"/>
      <c r="H83" s="145"/>
      <c r="I83" s="145"/>
      <c r="J83" s="145"/>
      <c r="K83" s="145"/>
      <c r="L83" s="145"/>
    </row>
    <row r="84" spans="1:13" ht="15.75" hidden="1" customHeight="1">
      <c r="A84" s="90"/>
      <c r="B84" s="146" t="s">
        <v>40</v>
      </c>
      <c r="C84" s="146"/>
      <c r="D84" s="146"/>
      <c r="E84" s="96"/>
      <c r="F84" s="97"/>
      <c r="G84" s="97"/>
      <c r="H84" s="97"/>
      <c r="I84" s="97"/>
      <c r="J84" s="97"/>
      <c r="K84" s="103"/>
      <c r="L84" s="104"/>
    </row>
    <row r="85" spans="1:13" ht="15.75" hidden="1" customHeight="1">
      <c r="A85" s="90"/>
      <c r="B85" s="147" t="s">
        <v>41</v>
      </c>
      <c r="C85" s="147"/>
      <c r="D85" s="147"/>
      <c r="E85" s="99"/>
      <c r="F85" s="73"/>
      <c r="G85" s="73"/>
      <c r="H85" s="73"/>
      <c r="I85" s="73"/>
      <c r="J85" s="73"/>
      <c r="K85" s="105"/>
      <c r="L85" s="55"/>
    </row>
    <row r="86" spans="1:13" ht="15.75" hidden="1" customHeight="1">
      <c r="A86" s="90"/>
      <c r="B86" s="147" t="s">
        <v>42</v>
      </c>
      <c r="C86" s="147"/>
      <c r="D86" s="147"/>
      <c r="E86" s="99"/>
      <c r="F86" s="73"/>
      <c r="G86" s="73"/>
      <c r="H86" s="73"/>
      <c r="I86" s="73"/>
      <c r="J86" s="73"/>
      <c r="K86" s="105"/>
      <c r="L86" s="55"/>
      <c r="M86" s="106" t="s">
        <v>43</v>
      </c>
    </row>
    <row r="87" spans="1:13" ht="15.75" hidden="1" customHeight="1">
      <c r="A87" s="90"/>
      <c r="B87" s="98" t="s">
        <v>44</v>
      </c>
      <c r="C87" s="100"/>
      <c r="D87" s="100"/>
      <c r="E87" s="101"/>
      <c r="F87" s="102"/>
      <c r="G87" s="102"/>
      <c r="H87" s="102"/>
      <c r="I87" s="102"/>
      <c r="J87" s="102"/>
      <c r="K87" s="107"/>
      <c r="L87" s="55"/>
      <c r="M87" s="108">
        <f>SUM(E87:L87)</f>
        <v>0</v>
      </c>
    </row>
    <row r="88" spans="1:13" ht="15.75" hidden="1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</row>
    <row r="89" spans="1:13" ht="35.25" hidden="1" customHeight="1">
      <c r="A89" s="90"/>
      <c r="B89" s="92" t="s">
        <v>20</v>
      </c>
      <c r="C89" s="145">
        <f>D21</f>
        <v>0</v>
      </c>
      <c r="D89" s="145"/>
      <c r="E89" s="145"/>
      <c r="F89" s="145"/>
      <c r="G89" s="145"/>
      <c r="H89" s="145"/>
      <c r="I89" s="145"/>
      <c r="J89" s="145"/>
      <c r="K89" s="145"/>
      <c r="L89" s="145"/>
    </row>
    <row r="90" spans="1:13" ht="15.75" hidden="1" customHeight="1">
      <c r="A90" s="90"/>
      <c r="B90" s="146" t="s">
        <v>40</v>
      </c>
      <c r="C90" s="146"/>
      <c r="D90" s="146"/>
      <c r="E90" s="96"/>
      <c r="F90" s="97"/>
      <c r="G90" s="97"/>
      <c r="H90" s="97"/>
      <c r="I90" s="97"/>
      <c r="J90" s="97"/>
      <c r="K90" s="103"/>
      <c r="L90" s="104"/>
    </row>
    <row r="91" spans="1:13" ht="15.75" hidden="1" customHeight="1">
      <c r="A91" s="90"/>
      <c r="B91" s="147" t="s">
        <v>41</v>
      </c>
      <c r="C91" s="147"/>
      <c r="D91" s="147"/>
      <c r="E91" s="99"/>
      <c r="F91" s="73"/>
      <c r="G91" s="73"/>
      <c r="H91" s="73"/>
      <c r="I91" s="73"/>
      <c r="J91" s="73"/>
      <c r="K91" s="105"/>
      <c r="L91" s="55"/>
    </row>
    <row r="92" spans="1:13" ht="15.75" hidden="1" customHeight="1">
      <c r="A92" s="90"/>
      <c r="B92" s="147" t="s">
        <v>42</v>
      </c>
      <c r="C92" s="147"/>
      <c r="D92" s="147"/>
      <c r="E92" s="99"/>
      <c r="F92" s="73"/>
      <c r="G92" s="73"/>
      <c r="H92" s="73"/>
      <c r="I92" s="73"/>
      <c r="J92" s="73"/>
      <c r="K92" s="105"/>
      <c r="L92" s="55"/>
      <c r="M92" s="106" t="s">
        <v>43</v>
      </c>
    </row>
    <row r="93" spans="1:13" ht="15.75" hidden="1" customHeight="1">
      <c r="A93" s="90"/>
      <c r="B93" s="98" t="s">
        <v>44</v>
      </c>
      <c r="C93" s="100"/>
      <c r="D93" s="100"/>
      <c r="E93" s="101"/>
      <c r="F93" s="102"/>
      <c r="G93" s="102"/>
      <c r="H93" s="102"/>
      <c r="I93" s="102"/>
      <c r="J93" s="102"/>
      <c r="K93" s="107"/>
      <c r="L93" s="55"/>
      <c r="M93" s="108">
        <f>SUM(E93:L93)</f>
        <v>0</v>
      </c>
    </row>
    <row r="94" spans="1:13" ht="15.75" hidden="1" customHeight="1"/>
    <row r="95" spans="1:13" ht="35.25" hidden="1" customHeight="1">
      <c r="B95" s="92" t="s">
        <v>21</v>
      </c>
      <c r="C95" s="145">
        <f>D22</f>
        <v>0</v>
      </c>
      <c r="D95" s="145"/>
      <c r="E95" s="145"/>
      <c r="F95" s="145"/>
      <c r="G95" s="145"/>
      <c r="H95" s="145"/>
      <c r="I95" s="145"/>
      <c r="J95" s="145"/>
      <c r="K95" s="145"/>
      <c r="L95" s="145"/>
    </row>
    <row r="96" spans="1:13" ht="15.75" hidden="1" customHeight="1">
      <c r="B96" s="146" t="s">
        <v>40</v>
      </c>
      <c r="C96" s="146"/>
      <c r="D96" s="146"/>
      <c r="E96" s="96"/>
      <c r="F96" s="97"/>
      <c r="G96" s="97"/>
      <c r="H96" s="97"/>
      <c r="I96" s="97"/>
      <c r="J96" s="97"/>
      <c r="K96" s="103"/>
      <c r="L96" s="104"/>
    </row>
    <row r="97" spans="2:13" ht="15.75" hidden="1" customHeight="1">
      <c r="B97" s="147" t="s">
        <v>41</v>
      </c>
      <c r="C97" s="147"/>
      <c r="D97" s="147"/>
      <c r="E97" s="99"/>
      <c r="F97" s="73"/>
      <c r="G97" s="73"/>
      <c r="H97" s="73"/>
      <c r="I97" s="73"/>
      <c r="J97" s="73"/>
      <c r="K97" s="105"/>
      <c r="L97" s="55"/>
    </row>
    <row r="98" spans="2:13" ht="15.75" hidden="1" customHeight="1">
      <c r="B98" s="147" t="s">
        <v>42</v>
      </c>
      <c r="C98" s="147"/>
      <c r="D98" s="147"/>
      <c r="E98" s="99"/>
      <c r="F98" s="73"/>
      <c r="G98" s="73"/>
      <c r="H98" s="73"/>
      <c r="I98" s="73"/>
      <c r="J98" s="73"/>
      <c r="K98" s="105"/>
      <c r="L98" s="55"/>
      <c r="M98" s="106" t="s">
        <v>43</v>
      </c>
    </row>
    <row r="99" spans="2:13" ht="15.75" hidden="1" customHeight="1">
      <c r="B99" s="98" t="s">
        <v>44</v>
      </c>
      <c r="C99" s="100"/>
      <c r="D99" s="100"/>
      <c r="E99" s="101"/>
      <c r="F99" s="102"/>
      <c r="G99" s="102"/>
      <c r="H99" s="102"/>
      <c r="I99" s="102"/>
      <c r="J99" s="102"/>
      <c r="K99" s="107"/>
      <c r="L99" s="55"/>
      <c r="M99" s="108">
        <f>SUM(E99:L99)</f>
        <v>0</v>
      </c>
    </row>
    <row r="100" spans="2:13" ht="15.75" hidden="1" customHeight="1"/>
    <row r="101" spans="2:13" ht="35.25" hidden="1" customHeight="1">
      <c r="B101" s="92" t="s">
        <v>22</v>
      </c>
      <c r="C101" s="145">
        <f>D23</f>
        <v>0</v>
      </c>
      <c r="D101" s="145"/>
      <c r="E101" s="145"/>
      <c r="F101" s="145"/>
      <c r="G101" s="145"/>
      <c r="H101" s="145"/>
      <c r="I101" s="145"/>
      <c r="J101" s="145"/>
      <c r="K101" s="145"/>
      <c r="L101" s="145"/>
    </row>
    <row r="102" spans="2:13" ht="15.75" hidden="1" customHeight="1">
      <c r="B102" s="146" t="s">
        <v>40</v>
      </c>
      <c r="C102" s="146"/>
      <c r="D102" s="146"/>
      <c r="E102" s="96"/>
      <c r="F102" s="97"/>
      <c r="G102" s="97"/>
      <c r="H102" s="97"/>
      <c r="I102" s="97"/>
      <c r="J102" s="97"/>
      <c r="K102" s="103"/>
      <c r="L102" s="104"/>
    </row>
    <row r="103" spans="2:13" ht="15.75" hidden="1" customHeight="1">
      <c r="B103" s="147" t="s">
        <v>41</v>
      </c>
      <c r="C103" s="147"/>
      <c r="D103" s="147"/>
      <c r="E103" s="99"/>
      <c r="F103" s="73"/>
      <c r="G103" s="73"/>
      <c r="H103" s="73"/>
      <c r="I103" s="73"/>
      <c r="J103" s="73"/>
      <c r="K103" s="105"/>
      <c r="L103" s="55"/>
    </row>
    <row r="104" spans="2:13" ht="15.75" hidden="1" customHeight="1">
      <c r="B104" s="147" t="s">
        <v>42</v>
      </c>
      <c r="C104" s="147"/>
      <c r="D104" s="147"/>
      <c r="E104" s="99"/>
      <c r="F104" s="73"/>
      <c r="G104" s="73"/>
      <c r="H104" s="73"/>
      <c r="I104" s="73"/>
      <c r="J104" s="73"/>
      <c r="K104" s="105"/>
      <c r="L104" s="55"/>
      <c r="M104" s="106" t="s">
        <v>43</v>
      </c>
    </row>
    <row r="105" spans="2:13" ht="15.75" hidden="1" customHeight="1">
      <c r="B105" s="98" t="s">
        <v>44</v>
      </c>
      <c r="C105" s="100"/>
      <c r="D105" s="100"/>
      <c r="E105" s="101"/>
      <c r="F105" s="102"/>
      <c r="G105" s="102"/>
      <c r="H105" s="102"/>
      <c r="I105" s="102"/>
      <c r="J105" s="102"/>
      <c r="K105" s="107"/>
      <c r="L105" s="55"/>
      <c r="M105" s="108">
        <f>SUM(E105:L105)</f>
        <v>0</v>
      </c>
    </row>
    <row r="106" spans="2:13" ht="15.75" hidden="1" customHeight="1"/>
    <row r="107" spans="2:13" ht="15.75" customHeight="1" thickBot="1"/>
    <row r="108" spans="2:13" ht="15.75" customHeight="1" thickBot="1">
      <c r="K108" s="149" t="s">
        <v>45</v>
      </c>
      <c r="L108" s="150"/>
      <c r="M108" s="110">
        <f>M51+M57+M63+M69+M75+M81+M87+M93+M99+M105</f>
        <v>100</v>
      </c>
    </row>
    <row r="109" spans="2:13" ht="15.75" customHeight="1">
      <c r="K109" s="148" t="s">
        <v>46</v>
      </c>
      <c r="L109" s="148"/>
    </row>
    <row r="110" spans="2:13" ht="15.75" customHeight="1"/>
    <row r="111" spans="2:13" ht="15.75" customHeight="1">
      <c r="B111" s="109" t="s">
        <v>47</v>
      </c>
    </row>
    <row r="112" spans="2:13" ht="15.75" customHeight="1">
      <c r="B112" s="109" t="s">
        <v>48</v>
      </c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07">
    <mergeCell ref="B80:D80"/>
    <mergeCell ref="C83:L83"/>
    <mergeCell ref="B84:D84"/>
    <mergeCell ref="B85:D85"/>
    <mergeCell ref="B86:D86"/>
    <mergeCell ref="C89:L89"/>
    <mergeCell ref="B90:D90"/>
    <mergeCell ref="B91:D91"/>
    <mergeCell ref="B92:D92"/>
    <mergeCell ref="K109:L109"/>
    <mergeCell ref="C95:L95"/>
    <mergeCell ref="B96:D96"/>
    <mergeCell ref="B97:D97"/>
    <mergeCell ref="B98:D98"/>
    <mergeCell ref="C101:L101"/>
    <mergeCell ref="B102:D102"/>
    <mergeCell ref="B103:D103"/>
    <mergeCell ref="B104:D104"/>
    <mergeCell ref="K108:L108"/>
    <mergeCell ref="B72:D72"/>
    <mergeCell ref="B73:D73"/>
    <mergeCell ref="B74:D74"/>
    <mergeCell ref="C77:L77"/>
    <mergeCell ref="B78:D78"/>
    <mergeCell ref="B79:D79"/>
    <mergeCell ref="B54:D54"/>
    <mergeCell ref="B55:D55"/>
    <mergeCell ref="B56:D56"/>
    <mergeCell ref="C59:L59"/>
    <mergeCell ref="B60:D60"/>
    <mergeCell ref="B61:D61"/>
    <mergeCell ref="B62:D62"/>
    <mergeCell ref="C65:L65"/>
    <mergeCell ref="B66:D66"/>
    <mergeCell ref="B67:D67"/>
    <mergeCell ref="B68:D68"/>
    <mergeCell ref="C71:L71"/>
    <mergeCell ref="B42:C42"/>
    <mergeCell ref="D42:L42"/>
    <mergeCell ref="B43:C43"/>
    <mergeCell ref="D43:L43"/>
    <mergeCell ref="C47:L47"/>
    <mergeCell ref="B48:D48"/>
    <mergeCell ref="B49:D49"/>
    <mergeCell ref="B50:D50"/>
    <mergeCell ref="C53:L53"/>
    <mergeCell ref="B37:C37"/>
    <mergeCell ref="D37:L37"/>
    <mergeCell ref="B38:C38"/>
    <mergeCell ref="D38:L38"/>
    <mergeCell ref="B39:C39"/>
    <mergeCell ref="D39:L39"/>
    <mergeCell ref="B40:C40"/>
    <mergeCell ref="D40:L40"/>
    <mergeCell ref="B41:C41"/>
    <mergeCell ref="D41:L41"/>
    <mergeCell ref="B34:C34"/>
    <mergeCell ref="D34:L34"/>
    <mergeCell ref="B35:C35"/>
    <mergeCell ref="D35:L35"/>
    <mergeCell ref="B36:C36"/>
    <mergeCell ref="D36:L36"/>
    <mergeCell ref="B29:C29"/>
    <mergeCell ref="D29:L29"/>
    <mergeCell ref="B30:C30"/>
    <mergeCell ref="D30:L30"/>
    <mergeCell ref="B31:C31"/>
    <mergeCell ref="D31:L31"/>
    <mergeCell ref="B22:C22"/>
    <mergeCell ref="D22:L22"/>
    <mergeCell ref="B23:C23"/>
    <mergeCell ref="D23:L23"/>
    <mergeCell ref="B26:C26"/>
    <mergeCell ref="D26:L26"/>
    <mergeCell ref="B27:C27"/>
    <mergeCell ref="D27:L27"/>
    <mergeCell ref="B28:C28"/>
    <mergeCell ref="D28:L28"/>
    <mergeCell ref="B17:C17"/>
    <mergeCell ref="D17:L17"/>
    <mergeCell ref="B18:C18"/>
    <mergeCell ref="D18:L18"/>
    <mergeCell ref="B19:C19"/>
    <mergeCell ref="D19:L19"/>
    <mergeCell ref="B20:C20"/>
    <mergeCell ref="D20:L20"/>
    <mergeCell ref="B21:C21"/>
    <mergeCell ref="D21:L21"/>
    <mergeCell ref="A10:B10"/>
    <mergeCell ref="D10:L10"/>
    <mergeCell ref="A11:B11"/>
    <mergeCell ref="D11:L11"/>
    <mergeCell ref="B14:C14"/>
    <mergeCell ref="D14:L14"/>
    <mergeCell ref="B15:C15"/>
    <mergeCell ref="D15:L15"/>
    <mergeCell ref="B16:C16"/>
    <mergeCell ref="D16:L16"/>
    <mergeCell ref="A5:B5"/>
    <mergeCell ref="D6:L6"/>
    <mergeCell ref="A6:B6"/>
    <mergeCell ref="A7:B7"/>
    <mergeCell ref="D7:L7"/>
    <mergeCell ref="A8:B8"/>
    <mergeCell ref="D8:L8"/>
    <mergeCell ref="A9:B9"/>
    <mergeCell ref="D9:L9"/>
  </mergeCells>
  <pageMargins left="0.75" right="0.75" top="1" bottom="1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outlinePr summaryBelow="0" summaryRight="0"/>
  </sheetPr>
  <dimension ref="A1:M1000"/>
  <sheetViews>
    <sheetView workbookViewId="0">
      <selection activeCell="E7" sqref="E7"/>
    </sheetView>
  </sheetViews>
  <sheetFormatPr defaultColWidth="14.453125" defaultRowHeight="15" customHeight="1"/>
  <cols>
    <col min="1" max="1" width="5.453125" customWidth="1"/>
    <col min="2" max="2" width="14" customWidth="1"/>
    <col min="3" max="3" width="32.81640625" customWidth="1"/>
    <col min="4" max="11" width="6.36328125" customWidth="1"/>
    <col min="12" max="12" width="8.453125" customWidth="1"/>
  </cols>
  <sheetData>
    <row r="1" spans="1:13" ht="20.25" customHeight="1">
      <c r="A1" s="172" t="s">
        <v>54</v>
      </c>
      <c r="B1" s="161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20.25" customHeight="1">
      <c r="A2" s="165" t="s">
        <v>71</v>
      </c>
      <c r="B2" s="166"/>
      <c r="C2" s="175">
        <f>'Daftar CPL'!D21</f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ht="15.75" customHeight="1"/>
    <row r="4" spans="1:13" ht="15.75" customHeight="1">
      <c r="C4" s="50"/>
      <c r="D4" s="173" t="s">
        <v>56</v>
      </c>
      <c r="E4" s="163"/>
      <c r="F4" s="163"/>
      <c r="G4" s="163"/>
      <c r="H4" s="163"/>
      <c r="I4" s="163"/>
      <c r="J4" s="163"/>
      <c r="K4" s="161"/>
      <c r="L4" s="57" t="s">
        <v>57</v>
      </c>
      <c r="M4" s="1"/>
    </row>
    <row r="5" spans="1:13" ht="15.75" customHeight="1">
      <c r="C5" s="51" t="s">
        <v>40</v>
      </c>
      <c r="D5" s="52">
        <f>'Daftar CPL'!E90</f>
        <v>0</v>
      </c>
      <c r="E5" s="52">
        <f>'Daftar CPL'!F90</f>
        <v>0</v>
      </c>
      <c r="F5" s="52">
        <f>'Daftar CPL'!G90</f>
        <v>0</v>
      </c>
      <c r="G5" s="52">
        <f>'Daftar CPL'!H90</f>
        <v>0</v>
      </c>
      <c r="H5" s="52">
        <f>'Daftar CPL'!I90</f>
        <v>0</v>
      </c>
      <c r="I5" s="52">
        <f>'Daftar CPL'!J90</f>
        <v>0</v>
      </c>
      <c r="J5" s="52">
        <f>'Daftar CPL'!K90</f>
        <v>0</v>
      </c>
      <c r="K5" s="52">
        <f>'Daftar CPL'!L90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CPL'!E91</f>
        <v>0</v>
      </c>
      <c r="E6" s="52">
        <f>'Daftar CPL'!F91</f>
        <v>0</v>
      </c>
      <c r="F6" s="52">
        <f>'Daftar CPL'!G91</f>
        <v>0</v>
      </c>
      <c r="G6" s="52">
        <f>'Daftar CPL'!H91</f>
        <v>0</v>
      </c>
      <c r="H6" s="52">
        <f>'Daftar CPL'!I91</f>
        <v>0</v>
      </c>
      <c r="I6" s="52">
        <f>'Daftar CPL'!J91</f>
        <v>0</v>
      </c>
      <c r="J6" s="52">
        <f>'Daftar CPL'!K91</f>
        <v>0</v>
      </c>
      <c r="K6" s="52">
        <f>'Daftar CPL'!L91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CPL'!E92</f>
        <v>0</v>
      </c>
      <c r="E7" s="52">
        <f>'Daftar CPL'!F92</f>
        <v>0</v>
      </c>
      <c r="F7" s="52">
        <f>'Daftar CPL'!G92</f>
        <v>0</v>
      </c>
      <c r="G7" s="52">
        <f>'Daftar CPL'!H92</f>
        <v>0</v>
      </c>
      <c r="H7" s="52">
        <f>'Daftar CPL'!I92</f>
        <v>0</v>
      </c>
      <c r="I7" s="52">
        <f>'Daftar CPL'!J92</f>
        <v>0</v>
      </c>
      <c r="J7" s="52">
        <f>'Daftar CPL'!K92</f>
        <v>0</v>
      </c>
      <c r="K7" s="52">
        <f>'Daftar CPL'!L92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CPL'!E93</f>
        <v>0</v>
      </c>
      <c r="E8" s="52">
        <f>'Daftar CPL'!F93</f>
        <v>0</v>
      </c>
      <c r="F8" s="52">
        <f>'Daftar CPL'!G93</f>
        <v>0</v>
      </c>
      <c r="G8" s="52">
        <f>'Daftar CPL'!H93</f>
        <v>0</v>
      </c>
      <c r="H8" s="52">
        <f>'Daftar CPL'!I93</f>
        <v>0</v>
      </c>
      <c r="I8" s="52">
        <f>'Daftar CPL'!J93</f>
        <v>0</v>
      </c>
      <c r="J8" s="52">
        <f>'Daftar CPL'!K93</f>
        <v>0</v>
      </c>
      <c r="K8" s="52">
        <f>'Daftar CPL'!L93</f>
        <v>0</v>
      </c>
      <c r="L8" s="60">
        <f>SUM(D8:K8)</f>
        <v>0</v>
      </c>
      <c r="M8" s="12"/>
    </row>
    <row r="9" spans="1:13" ht="15.75" customHeight="1">
      <c r="A9" s="157" t="s">
        <v>61</v>
      </c>
      <c r="B9" s="157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7" t="s">
        <v>62</v>
      </c>
      <c r="E10" s="136"/>
      <c r="F10" s="136"/>
      <c r="G10" s="136"/>
      <c r="H10" s="136"/>
      <c r="I10" s="136"/>
      <c r="J10" s="136"/>
      <c r="K10" s="144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2400001064</v>
      </c>
      <c r="C11" s="9" t="str">
        <f>'Daftar mahasiswa'!C11</f>
        <v>RAFIFA KHAIRUNNISA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2400001065</v>
      </c>
      <c r="C12" s="9" t="str">
        <f>'Daftar mahasiswa'!C12</f>
        <v>ZAHRA AULIA DEWI</v>
      </c>
      <c r="D12" s="55"/>
      <c r="E12" s="55"/>
      <c r="F12" s="55"/>
      <c r="G12" s="55"/>
      <c r="H12" s="55"/>
      <c r="I12" s="55"/>
      <c r="J12" s="55"/>
      <c r="K12" s="55"/>
      <c r="L12" s="18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2400001067</v>
      </c>
      <c r="C13" s="9" t="str">
        <f>'Daftar mahasiswa'!C13</f>
        <v>TALITHA SALWA NIRMALA</v>
      </c>
      <c r="D13" s="55"/>
      <c r="E13" s="55"/>
      <c r="F13" s="55"/>
      <c r="G13" s="55"/>
      <c r="H13" s="55"/>
      <c r="I13" s="55"/>
      <c r="J13" s="55"/>
      <c r="K13" s="55"/>
      <c r="L13" s="18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33" t="str">
        <f>'Daftar mahasiswa'!B14</f>
        <v>2400001068</v>
      </c>
      <c r="C14" s="62" t="str">
        <f>'Daftar mahasiswa'!C14</f>
        <v>MUHAMMAD FASIHULLISAN</v>
      </c>
      <c r="D14" s="55"/>
      <c r="E14" s="55"/>
      <c r="F14" s="55"/>
      <c r="G14" s="55"/>
      <c r="H14" s="55"/>
      <c r="I14" s="55"/>
      <c r="J14" s="55"/>
      <c r="K14" s="55"/>
      <c r="L14" s="18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33" t="str">
        <f>'Daftar mahasiswa'!B15</f>
        <v>2400001069</v>
      </c>
      <c r="C15" s="62" t="str">
        <f>'Daftar mahasiswa'!C15</f>
        <v>AMELIA PUTRI JULIYANTI</v>
      </c>
      <c r="D15" s="55"/>
      <c r="E15" s="55"/>
      <c r="F15" s="55"/>
      <c r="G15" s="55"/>
      <c r="H15" s="55"/>
      <c r="I15" s="55"/>
      <c r="J15" s="55"/>
      <c r="K15" s="55"/>
      <c r="L15" s="18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33" t="str">
        <f>'Daftar mahasiswa'!B16</f>
        <v>2400001070</v>
      </c>
      <c r="C16" s="62" t="str">
        <f>'Daftar mahasiswa'!C16</f>
        <v>FITRI AHMAD</v>
      </c>
      <c r="D16" s="55"/>
      <c r="E16" s="55"/>
      <c r="F16" s="55"/>
      <c r="G16" s="55"/>
      <c r="H16" s="55"/>
      <c r="I16" s="55"/>
      <c r="J16" s="55"/>
      <c r="K16" s="55"/>
      <c r="L16" s="18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33" t="str">
        <f>'Daftar mahasiswa'!B17</f>
        <v>2400001071</v>
      </c>
      <c r="C17" s="62" t="str">
        <f>'Daftar mahasiswa'!C17</f>
        <v>QONNI GHINA KUSUMA HATI</v>
      </c>
      <c r="D17" s="55"/>
      <c r="E17" s="55"/>
      <c r="F17" s="55"/>
      <c r="G17" s="55"/>
      <c r="H17" s="55"/>
      <c r="I17" s="55"/>
      <c r="J17" s="55"/>
      <c r="K17" s="55"/>
      <c r="L17" s="18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33" t="str">
        <f>'Daftar mahasiswa'!B18</f>
        <v>2400001075</v>
      </c>
      <c r="C18" s="62" t="str">
        <f>'Daftar mahasiswa'!C18</f>
        <v>ALDY FAHMI AZIS</v>
      </c>
      <c r="D18" s="55"/>
      <c r="E18" s="55"/>
      <c r="F18" s="55"/>
      <c r="G18" s="55"/>
      <c r="H18" s="55"/>
      <c r="I18" s="55"/>
      <c r="J18" s="55"/>
      <c r="K18" s="55"/>
      <c r="L18" s="18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33" t="str">
        <f>'Daftar mahasiswa'!B19</f>
        <v>2400001076</v>
      </c>
      <c r="C19" s="62" t="str">
        <f>'Daftar mahasiswa'!C19</f>
        <v>FARHAN ABIANSYACH</v>
      </c>
      <c r="D19" s="55"/>
      <c r="E19" s="55"/>
      <c r="F19" s="55"/>
      <c r="G19" s="55"/>
      <c r="H19" s="55"/>
      <c r="I19" s="55"/>
      <c r="J19" s="55"/>
      <c r="K19" s="55"/>
      <c r="L19" s="18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33" t="str">
        <f>'Daftar mahasiswa'!B20</f>
        <v>2400001077</v>
      </c>
      <c r="C20" s="62" t="str">
        <f>'Daftar mahasiswa'!C20</f>
        <v>NASYWA PUTRI SALMA</v>
      </c>
      <c r="D20" s="55"/>
      <c r="E20" s="55"/>
      <c r="F20" s="55"/>
      <c r="G20" s="55"/>
      <c r="H20" s="55"/>
      <c r="I20" s="55"/>
      <c r="J20" s="55"/>
      <c r="K20" s="55"/>
      <c r="L20" s="18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33" t="str">
        <f>'Daftar mahasiswa'!B21</f>
        <v>2400001079</v>
      </c>
      <c r="C21" s="62" t="str">
        <f>'Daftar mahasiswa'!C21</f>
        <v>ANGGITA ELSYA ZABRINA</v>
      </c>
      <c r="D21" s="55"/>
      <c r="E21" s="55"/>
      <c r="F21" s="55"/>
      <c r="G21" s="55"/>
      <c r="H21" s="55"/>
      <c r="I21" s="55"/>
      <c r="J21" s="55"/>
      <c r="K21" s="55"/>
      <c r="L21" s="18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33" t="str">
        <f>'Daftar mahasiswa'!B22</f>
        <v>2400001080</v>
      </c>
      <c r="C22" s="62" t="str">
        <f>'Daftar mahasiswa'!C22</f>
        <v>SHIVANA NAYLA PUTRI</v>
      </c>
      <c r="D22" s="55"/>
      <c r="E22" s="55"/>
      <c r="F22" s="55"/>
      <c r="G22" s="55"/>
      <c r="H22" s="55"/>
      <c r="I22" s="55"/>
      <c r="J22" s="55"/>
      <c r="K22" s="55"/>
      <c r="L22" s="18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33" t="str">
        <f>'Daftar mahasiswa'!B23</f>
        <v>2400001081</v>
      </c>
      <c r="C23" s="62" t="str">
        <f>'Daftar mahasiswa'!C23</f>
        <v>DINAR ZAZA AULIA</v>
      </c>
      <c r="D23" s="55"/>
      <c r="E23" s="55"/>
      <c r="F23" s="55"/>
      <c r="G23" s="55"/>
      <c r="H23" s="55"/>
      <c r="I23" s="55"/>
      <c r="J23" s="55"/>
      <c r="K23" s="55"/>
      <c r="L23" s="18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33" t="str">
        <f>'Daftar mahasiswa'!B24</f>
        <v>2400001082</v>
      </c>
      <c r="C24" s="62" t="str">
        <f>'Daftar mahasiswa'!C24</f>
        <v>NABILA SINTIA ZAHRANI</v>
      </c>
      <c r="D24" s="55"/>
      <c r="E24" s="55"/>
      <c r="F24" s="55"/>
      <c r="G24" s="55"/>
      <c r="H24" s="55"/>
      <c r="I24" s="55"/>
      <c r="J24" s="55"/>
      <c r="K24" s="55"/>
      <c r="L24" s="18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33" t="str">
        <f>'Daftar mahasiswa'!B25</f>
        <v>2400001083</v>
      </c>
      <c r="C25" s="62" t="str">
        <f>'Daftar mahasiswa'!C25</f>
        <v>RAHMA SHOFA</v>
      </c>
      <c r="D25" s="55"/>
      <c r="E25" s="55"/>
      <c r="F25" s="55"/>
      <c r="G25" s="55"/>
      <c r="H25" s="55"/>
      <c r="I25" s="55"/>
      <c r="J25" s="55"/>
      <c r="K25" s="55"/>
      <c r="L25" s="18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33" t="str">
        <f>'Daftar mahasiswa'!B26</f>
        <v>2400001084</v>
      </c>
      <c r="C26" s="62" t="str">
        <f>'Daftar mahasiswa'!C26</f>
        <v>ALVIA WANDA RAMADHANI</v>
      </c>
      <c r="D26" s="55"/>
      <c r="E26" s="55"/>
      <c r="F26" s="55"/>
      <c r="G26" s="55"/>
      <c r="H26" s="55"/>
      <c r="I26" s="55"/>
      <c r="J26" s="55"/>
      <c r="K26" s="55"/>
      <c r="L26" s="18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33" t="str">
        <f>'Daftar mahasiswa'!B27</f>
        <v>2400001085</v>
      </c>
      <c r="C27" s="62" t="str">
        <f>'Daftar mahasiswa'!C27</f>
        <v>AHADIATI NISAUL 'ALIA</v>
      </c>
      <c r="D27" s="55"/>
      <c r="E27" s="55"/>
      <c r="F27" s="55"/>
      <c r="G27" s="55"/>
      <c r="H27" s="55"/>
      <c r="I27" s="55"/>
      <c r="J27" s="55"/>
      <c r="K27" s="55"/>
      <c r="L27" s="18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33" t="str">
        <f>'Daftar mahasiswa'!B28</f>
        <v>2400001086</v>
      </c>
      <c r="C28" s="62" t="str">
        <f>'Daftar mahasiswa'!C28</f>
        <v>NABILA NURUL AZIZAH</v>
      </c>
      <c r="D28" s="55"/>
      <c r="E28" s="55"/>
      <c r="F28" s="55"/>
      <c r="G28" s="55"/>
      <c r="H28" s="55"/>
      <c r="I28" s="55"/>
      <c r="J28" s="55"/>
      <c r="K28" s="55"/>
      <c r="L28" s="18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33" t="str">
        <f>'Daftar mahasiswa'!B29</f>
        <v>2400001087</v>
      </c>
      <c r="C29" s="62" t="str">
        <f>'Daftar mahasiswa'!C29</f>
        <v>DINI EKA RAHAYU</v>
      </c>
      <c r="D29" s="55"/>
      <c r="E29" s="55"/>
      <c r="F29" s="55"/>
      <c r="G29" s="55"/>
      <c r="H29" s="55"/>
      <c r="I29" s="55"/>
      <c r="J29" s="55"/>
      <c r="K29" s="55"/>
      <c r="L29" s="18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33" t="str">
        <f>'Daftar mahasiswa'!B30</f>
        <v>2400001088</v>
      </c>
      <c r="C30" s="62" t="str">
        <f>'Daftar mahasiswa'!C30</f>
        <v>SALSA KHOIRUN NISA</v>
      </c>
      <c r="D30" s="55"/>
      <c r="E30" s="55"/>
      <c r="F30" s="55"/>
      <c r="G30" s="55"/>
      <c r="H30" s="55"/>
      <c r="I30" s="55"/>
      <c r="J30" s="55"/>
      <c r="K30" s="55"/>
      <c r="L30" s="18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33" t="str">
        <f>'Daftar mahasiswa'!B31</f>
        <v>2400001089</v>
      </c>
      <c r="C31" s="62" t="str">
        <f>'Daftar mahasiswa'!C31</f>
        <v>LUTHFIATUL ATIQOH MURSYIDAH</v>
      </c>
      <c r="D31" s="55"/>
      <c r="E31" s="55"/>
      <c r="F31" s="55"/>
      <c r="G31" s="55"/>
      <c r="H31" s="55"/>
      <c r="I31" s="55"/>
      <c r="J31" s="55"/>
      <c r="K31" s="55"/>
      <c r="L31" s="18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33" t="str">
        <f>'Daftar mahasiswa'!B32</f>
        <v>2400001092</v>
      </c>
      <c r="C32" s="62" t="str">
        <f>'Daftar mahasiswa'!C32</f>
        <v>RAFLI YUDHA AMIRANTO</v>
      </c>
      <c r="D32" s="55"/>
      <c r="E32" s="55"/>
      <c r="F32" s="55"/>
      <c r="G32" s="55"/>
      <c r="H32" s="55"/>
      <c r="I32" s="55"/>
      <c r="J32" s="55"/>
      <c r="K32" s="55"/>
      <c r="L32" s="18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33" t="str">
        <f>'Daftar mahasiswa'!B33</f>
        <v>2400001093</v>
      </c>
      <c r="C33" s="62" t="str">
        <f>'Daftar mahasiswa'!C33</f>
        <v>CANDA DISNA RAHMATIA PUTRI</v>
      </c>
      <c r="D33" s="55"/>
      <c r="E33" s="55"/>
      <c r="F33" s="55"/>
      <c r="G33" s="55"/>
      <c r="H33" s="55"/>
      <c r="I33" s="55"/>
      <c r="J33" s="55"/>
      <c r="K33" s="55"/>
      <c r="L33" s="18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33" t="str">
        <f>'Daftar mahasiswa'!B34</f>
        <v>2400001094</v>
      </c>
      <c r="C34" s="62" t="str">
        <f>'Daftar mahasiswa'!C34</f>
        <v>RARA ANDHINI</v>
      </c>
      <c r="D34" s="55"/>
      <c r="E34" s="55"/>
      <c r="F34" s="55"/>
      <c r="G34" s="55"/>
      <c r="H34" s="55"/>
      <c r="I34" s="55"/>
      <c r="J34" s="55"/>
      <c r="K34" s="55"/>
      <c r="L34" s="18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33" t="str">
        <f>'Daftar mahasiswa'!B35</f>
        <v>2400001095</v>
      </c>
      <c r="C35" s="62" t="str">
        <f>'Daftar mahasiswa'!C35</f>
        <v>MUHAMMAD SALMAN AL FARIZI</v>
      </c>
      <c r="D35" s="55"/>
      <c r="E35" s="55"/>
      <c r="F35" s="55"/>
      <c r="G35" s="55"/>
      <c r="H35" s="55"/>
      <c r="I35" s="55"/>
      <c r="J35" s="55"/>
      <c r="K35" s="55"/>
      <c r="L35" s="18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33" t="str">
        <f>'Daftar mahasiswa'!B36</f>
        <v>2400001096</v>
      </c>
      <c r="C36" s="62" t="str">
        <f>'Daftar mahasiswa'!C36</f>
        <v>FAISHAL HANAFI SAPUTRA</v>
      </c>
      <c r="D36" s="55"/>
      <c r="E36" s="55"/>
      <c r="F36" s="55"/>
      <c r="G36" s="55"/>
      <c r="H36" s="55"/>
      <c r="I36" s="55"/>
      <c r="J36" s="55"/>
      <c r="K36" s="55"/>
      <c r="L36" s="18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33" t="str">
        <f>'Daftar mahasiswa'!B37</f>
        <v>2400001097</v>
      </c>
      <c r="C37" s="62" t="str">
        <f>'Daftar mahasiswa'!C37</f>
        <v>AGHNIA NUR AINI</v>
      </c>
      <c r="D37" s="55"/>
      <c r="E37" s="55"/>
      <c r="F37" s="55"/>
      <c r="G37" s="55"/>
      <c r="H37" s="55"/>
      <c r="I37" s="55"/>
      <c r="J37" s="55"/>
      <c r="K37" s="55"/>
      <c r="L37" s="18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33" t="str">
        <f>'Daftar mahasiswa'!B38</f>
        <v>2400001098</v>
      </c>
      <c r="C38" s="62" t="str">
        <f>'Daftar mahasiswa'!C38</f>
        <v>HASBY ASYIDIQI</v>
      </c>
      <c r="D38" s="55"/>
      <c r="E38" s="55"/>
      <c r="F38" s="55"/>
      <c r="G38" s="55"/>
      <c r="H38" s="55"/>
      <c r="I38" s="55"/>
      <c r="J38" s="55"/>
      <c r="K38" s="55"/>
      <c r="L38" s="18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33" t="str">
        <f>'Daftar mahasiswa'!B39</f>
        <v>2400001101</v>
      </c>
      <c r="C39" s="62" t="str">
        <f>'Daftar mahasiswa'!C39</f>
        <v>TALITHA SHAFA SYALSABHILA</v>
      </c>
      <c r="D39" s="55"/>
      <c r="E39" s="55"/>
      <c r="F39" s="55"/>
      <c r="G39" s="55"/>
      <c r="H39" s="55"/>
      <c r="I39" s="55"/>
      <c r="J39" s="55"/>
      <c r="K39" s="55"/>
      <c r="L39" s="18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33" t="str">
        <f>'Daftar mahasiswa'!B40</f>
        <v>2400001102</v>
      </c>
      <c r="C40" s="62" t="str">
        <f>'Daftar mahasiswa'!C40</f>
        <v>CITRA RIZKA KHOIRUNNISA</v>
      </c>
      <c r="D40" s="55"/>
      <c r="E40" s="55"/>
      <c r="F40" s="55"/>
      <c r="G40" s="55"/>
      <c r="H40" s="55"/>
      <c r="I40" s="55"/>
      <c r="J40" s="55"/>
      <c r="K40" s="55"/>
      <c r="L40" s="18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33" t="str">
        <f>'Daftar mahasiswa'!B41</f>
        <v>2400001103</v>
      </c>
      <c r="C41" s="62" t="str">
        <f>'Daftar mahasiswa'!C41</f>
        <v>RADITYA DANAR FATTAN AZZILA</v>
      </c>
      <c r="D41" s="55"/>
      <c r="E41" s="55"/>
      <c r="F41" s="55"/>
      <c r="G41" s="55"/>
      <c r="H41" s="55"/>
      <c r="I41" s="55"/>
      <c r="J41" s="55"/>
      <c r="K41" s="55"/>
      <c r="L41" s="18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33" t="str">
        <f>'Daftar mahasiswa'!B42</f>
        <v>2400001104</v>
      </c>
      <c r="C42" s="62" t="str">
        <f>'Daftar mahasiswa'!C42</f>
        <v>RIDA ISMAWATI</v>
      </c>
      <c r="D42" s="55"/>
      <c r="E42" s="55"/>
      <c r="F42" s="55"/>
      <c r="G42" s="55"/>
      <c r="H42" s="55"/>
      <c r="I42" s="55"/>
      <c r="J42" s="55"/>
      <c r="K42" s="55"/>
      <c r="L42" s="18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33" t="str">
        <f>'Daftar mahasiswa'!B43</f>
        <v>2400001105</v>
      </c>
      <c r="C43" s="62" t="str">
        <f>'Daftar mahasiswa'!C43</f>
        <v>WULAN DWI OCTA MULIA</v>
      </c>
      <c r="D43" s="55"/>
      <c r="E43" s="55"/>
      <c r="F43" s="55"/>
      <c r="G43" s="55"/>
      <c r="H43" s="55"/>
      <c r="I43" s="55"/>
      <c r="J43" s="55"/>
      <c r="K43" s="55"/>
      <c r="L43" s="18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33" t="str">
        <f>'Daftar mahasiswa'!B44</f>
        <v>2400001106</v>
      </c>
      <c r="C44" s="62" t="str">
        <f>'Daftar mahasiswa'!C44</f>
        <v>SYIFA HUSAINA</v>
      </c>
      <c r="D44" s="55"/>
      <c r="E44" s="55"/>
      <c r="F44" s="55"/>
      <c r="G44" s="55"/>
      <c r="H44" s="55"/>
      <c r="I44" s="55"/>
      <c r="J44" s="55"/>
      <c r="K44" s="55"/>
      <c r="L44" s="18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33" t="str">
        <f>'Daftar mahasiswa'!B45</f>
        <v>2411001032</v>
      </c>
      <c r="C45" s="62" t="str">
        <f>'Daftar mahasiswa'!C45</f>
        <v>ZAHIDA ZUKHRUF</v>
      </c>
      <c r="D45" s="55"/>
      <c r="E45" s="55"/>
      <c r="F45" s="55"/>
      <c r="G45" s="55"/>
      <c r="H45" s="55"/>
      <c r="I45" s="55"/>
      <c r="J45" s="55"/>
      <c r="K45" s="55"/>
      <c r="L45" s="18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33" t="str">
        <f>'Daftar mahasiswa'!B46</f>
        <v>2411001066</v>
      </c>
      <c r="C46" s="62" t="str">
        <f>'Daftar mahasiswa'!C46</f>
        <v>FAHMI AQILA BAIHAQI</v>
      </c>
      <c r="D46" s="55"/>
      <c r="E46" s="55"/>
      <c r="F46" s="55"/>
      <c r="G46" s="55"/>
      <c r="H46" s="55"/>
      <c r="I46" s="55"/>
      <c r="J46" s="55"/>
      <c r="K46" s="55"/>
      <c r="L46" s="18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33" t="str">
        <f>'Daftar mahasiswa'!B47</f>
        <v>2411001072</v>
      </c>
      <c r="C47" s="62" t="str">
        <f>'Daftar mahasiswa'!C47</f>
        <v>MUHAMMAD FIKRIA IZZUDDIN</v>
      </c>
      <c r="D47" s="55"/>
      <c r="E47" s="55"/>
      <c r="F47" s="55"/>
      <c r="G47" s="55"/>
      <c r="H47" s="55"/>
      <c r="I47" s="55"/>
      <c r="J47" s="55"/>
      <c r="K47" s="55"/>
      <c r="L47" s="18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33" t="str">
        <f>'Daftar mahasiswa'!B48</f>
        <v>2411001074</v>
      </c>
      <c r="C48" s="62" t="str">
        <f>'Daftar mahasiswa'!C48</f>
        <v>CAHAYA PERMATA DEHANTORO</v>
      </c>
      <c r="D48" s="55"/>
      <c r="E48" s="55"/>
      <c r="F48" s="55"/>
      <c r="G48" s="55"/>
      <c r="H48" s="55"/>
      <c r="I48" s="55"/>
      <c r="J48" s="55"/>
      <c r="K48" s="55"/>
      <c r="L48" s="18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33" t="str">
        <f>'Daftar mahasiswa'!B49</f>
        <v>2415001099</v>
      </c>
      <c r="C49" s="62" t="str">
        <f>'Daftar mahasiswa'!C49</f>
        <v>NENG NABILATUL ARSYIYAH</v>
      </c>
      <c r="D49" s="55"/>
      <c r="E49" s="55"/>
      <c r="F49" s="55"/>
      <c r="G49" s="55"/>
      <c r="H49" s="55"/>
      <c r="I49" s="55"/>
      <c r="J49" s="55"/>
      <c r="K49" s="55"/>
      <c r="L49" s="18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33" t="str">
        <f>'Daftar mahasiswa'!B50</f>
        <v>2415001100</v>
      </c>
      <c r="C50" s="62" t="str">
        <f>'Daftar mahasiswa'!C50</f>
        <v>RISKI</v>
      </c>
      <c r="D50" s="55"/>
      <c r="E50" s="55"/>
      <c r="F50" s="55"/>
      <c r="G50" s="55"/>
      <c r="H50" s="55"/>
      <c r="I50" s="55"/>
      <c r="J50" s="55"/>
      <c r="K50" s="55"/>
      <c r="L50" s="18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33" t="str">
        <f>'Daftar mahasiswa'!B51</f>
        <v>2444001073</v>
      </c>
      <c r="C51" s="62" t="str">
        <f>'Daftar mahasiswa'!C51</f>
        <v>DISNU RESWANDA</v>
      </c>
      <c r="D51" s="55"/>
      <c r="E51" s="55"/>
      <c r="F51" s="55"/>
      <c r="G51" s="55"/>
      <c r="H51" s="55"/>
      <c r="I51" s="55"/>
      <c r="J51" s="55"/>
      <c r="K51" s="55"/>
      <c r="L51" s="18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33">
        <f>'Daftar mahasiswa'!B52</f>
        <v>0</v>
      </c>
      <c r="C52" s="62">
        <f>'Daftar mahasiswa'!C52</f>
        <v>0</v>
      </c>
      <c r="D52" s="55"/>
      <c r="E52" s="55"/>
      <c r="F52" s="55"/>
      <c r="G52" s="55"/>
      <c r="H52" s="55"/>
      <c r="I52" s="55"/>
      <c r="J52" s="55"/>
      <c r="K52" s="55"/>
      <c r="L52" s="18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33">
        <f>'Daftar mahasiswa'!B53</f>
        <v>0</v>
      </c>
      <c r="C53" s="62">
        <f>'Daftar mahasiswa'!C53</f>
        <v>0</v>
      </c>
      <c r="D53" s="55"/>
      <c r="E53" s="55"/>
      <c r="F53" s="55"/>
      <c r="G53" s="55"/>
      <c r="H53" s="55"/>
      <c r="I53" s="55"/>
      <c r="J53" s="55"/>
      <c r="K53" s="55"/>
      <c r="L53" s="18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33">
        <f>'Daftar mahasiswa'!B54</f>
        <v>0</v>
      </c>
      <c r="C54" s="62">
        <f>'Daftar mahasiswa'!C54</f>
        <v>0</v>
      </c>
      <c r="D54" s="55"/>
      <c r="E54" s="55"/>
      <c r="F54" s="55"/>
      <c r="G54" s="55"/>
      <c r="H54" s="55"/>
      <c r="I54" s="55"/>
      <c r="J54" s="55"/>
      <c r="K54" s="55"/>
      <c r="L54" s="18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33">
        <f>'Daftar mahasiswa'!B55</f>
        <v>0</v>
      </c>
      <c r="C55" s="62">
        <f>'Daftar mahasiswa'!C55</f>
        <v>0</v>
      </c>
      <c r="D55" s="55"/>
      <c r="E55" s="55"/>
      <c r="F55" s="55"/>
      <c r="G55" s="55"/>
      <c r="H55" s="55"/>
      <c r="I55" s="55"/>
      <c r="J55" s="55"/>
      <c r="K55" s="55"/>
      <c r="L55" s="18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33">
        <f>'Daftar mahasiswa'!B56</f>
        <v>0</v>
      </c>
      <c r="C56" s="62">
        <f>'Daftar mahasiswa'!C56</f>
        <v>0</v>
      </c>
      <c r="D56" s="55"/>
      <c r="E56" s="55"/>
      <c r="F56" s="55"/>
      <c r="G56" s="55"/>
      <c r="H56" s="55"/>
      <c r="I56" s="55"/>
      <c r="J56" s="55"/>
      <c r="K56" s="55"/>
      <c r="L56" s="18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33">
        <f>'Daftar mahasiswa'!B57</f>
        <v>0</v>
      </c>
      <c r="C57" s="62">
        <f>'Daftar mahasiswa'!C57</f>
        <v>0</v>
      </c>
      <c r="D57" s="55"/>
      <c r="E57" s="55"/>
      <c r="F57" s="55"/>
      <c r="G57" s="55"/>
      <c r="H57" s="55"/>
      <c r="I57" s="55"/>
      <c r="J57" s="55"/>
      <c r="K57" s="55"/>
      <c r="L57" s="18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33">
        <f>'Daftar mahasiswa'!B58</f>
        <v>0</v>
      </c>
      <c r="C58" s="62">
        <f>'Daftar mahasiswa'!C58</f>
        <v>0</v>
      </c>
      <c r="D58" s="55"/>
      <c r="E58" s="55"/>
      <c r="F58" s="55"/>
      <c r="G58" s="55"/>
      <c r="H58" s="55"/>
      <c r="I58" s="55"/>
      <c r="J58" s="55"/>
      <c r="K58" s="55"/>
      <c r="L58" s="18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33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33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33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33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33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33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33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33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33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33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33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33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33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33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33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33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33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33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33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33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33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33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33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33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33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33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33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33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33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33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33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33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33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33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33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33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33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33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33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33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33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outlinePr summaryBelow="0" summaryRight="0"/>
  </sheetPr>
  <dimension ref="A1:M1000"/>
  <sheetViews>
    <sheetView workbookViewId="0">
      <selection activeCell="D5" sqref="D5:K8"/>
    </sheetView>
  </sheetViews>
  <sheetFormatPr defaultColWidth="14.453125" defaultRowHeight="15" customHeight="1"/>
  <cols>
    <col min="1" max="1" width="4.6328125" customWidth="1"/>
    <col min="2" max="2" width="14.6328125" customWidth="1"/>
    <col min="3" max="3" width="33.81640625" customWidth="1"/>
    <col min="4" max="11" width="6.36328125" customWidth="1"/>
    <col min="12" max="12" width="9" customWidth="1"/>
    <col min="13" max="13" width="15.1796875" customWidth="1"/>
  </cols>
  <sheetData>
    <row r="1" spans="1:13" ht="20.25" customHeight="1">
      <c r="A1" s="172" t="s">
        <v>54</v>
      </c>
      <c r="B1" s="161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20.25" customHeight="1">
      <c r="A2" s="165" t="s">
        <v>72</v>
      </c>
      <c r="B2" s="166"/>
      <c r="C2" s="175">
        <f>'Daftar CPL'!D22</f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ht="15.75" customHeight="1"/>
    <row r="4" spans="1:13" ht="15.75" customHeight="1">
      <c r="C4" s="50"/>
      <c r="D4" s="173" t="s">
        <v>56</v>
      </c>
      <c r="E4" s="163"/>
      <c r="F4" s="163"/>
      <c r="G4" s="163"/>
      <c r="H4" s="163"/>
      <c r="I4" s="163"/>
      <c r="J4" s="163"/>
      <c r="K4" s="161"/>
      <c r="L4" s="57" t="s">
        <v>57</v>
      </c>
      <c r="M4" s="1"/>
    </row>
    <row r="5" spans="1:13" ht="15.75" customHeight="1">
      <c r="C5" s="51" t="s">
        <v>40</v>
      </c>
      <c r="D5" s="52">
        <f>'Daftar CPL'!E96</f>
        <v>0</v>
      </c>
      <c r="E5" s="52">
        <f>'Daftar CPL'!F96</f>
        <v>0</v>
      </c>
      <c r="F5" s="52">
        <f>'Daftar CPL'!G96</f>
        <v>0</v>
      </c>
      <c r="G5" s="52">
        <f>'Daftar CPL'!H96</f>
        <v>0</v>
      </c>
      <c r="H5" s="52">
        <f>'Daftar CPL'!I96</f>
        <v>0</v>
      </c>
      <c r="I5" s="52">
        <f>'Daftar CPL'!J96</f>
        <v>0</v>
      </c>
      <c r="J5" s="52">
        <f>'Daftar CPL'!K96</f>
        <v>0</v>
      </c>
      <c r="K5" s="52">
        <f>'Daftar CPL'!L96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CPL'!E97</f>
        <v>0</v>
      </c>
      <c r="E6" s="52">
        <f>'Daftar CPL'!F97</f>
        <v>0</v>
      </c>
      <c r="F6" s="52">
        <f>'Daftar CPL'!G97</f>
        <v>0</v>
      </c>
      <c r="G6" s="52">
        <f>'Daftar CPL'!H97</f>
        <v>0</v>
      </c>
      <c r="H6" s="52">
        <f>'Daftar CPL'!I97</f>
        <v>0</v>
      </c>
      <c r="I6" s="52">
        <f>'Daftar CPL'!J97</f>
        <v>0</v>
      </c>
      <c r="J6" s="52">
        <f>'Daftar CPL'!K97</f>
        <v>0</v>
      </c>
      <c r="K6" s="52">
        <f>'Daftar CPL'!L97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CPL'!E98</f>
        <v>0</v>
      </c>
      <c r="E7" s="52">
        <f>'Daftar CPL'!F98</f>
        <v>0</v>
      </c>
      <c r="F7" s="52">
        <f>'Daftar CPL'!G98</f>
        <v>0</v>
      </c>
      <c r="G7" s="52">
        <f>'Daftar CPL'!H98</f>
        <v>0</v>
      </c>
      <c r="H7" s="52">
        <f>'Daftar CPL'!I98</f>
        <v>0</v>
      </c>
      <c r="I7" s="52">
        <f>'Daftar CPL'!J98</f>
        <v>0</v>
      </c>
      <c r="J7" s="52">
        <f>'Daftar CPL'!K98</f>
        <v>0</v>
      </c>
      <c r="K7" s="52">
        <f>'Daftar CPL'!L98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CPL'!E99</f>
        <v>0</v>
      </c>
      <c r="E8" s="52">
        <f>'Daftar CPL'!F99</f>
        <v>0</v>
      </c>
      <c r="F8" s="52">
        <f>'Daftar CPL'!G99</f>
        <v>0</v>
      </c>
      <c r="G8" s="52">
        <f>'Daftar CPL'!H99</f>
        <v>0</v>
      </c>
      <c r="H8" s="52">
        <f>'Daftar CPL'!I99</f>
        <v>0</v>
      </c>
      <c r="I8" s="52">
        <f>'Daftar CPL'!J99</f>
        <v>0</v>
      </c>
      <c r="J8" s="52">
        <f>'Daftar CPL'!K99</f>
        <v>0</v>
      </c>
      <c r="K8" s="52">
        <f>'Daftar CPL'!L99</f>
        <v>0</v>
      </c>
      <c r="L8" s="60">
        <f>SUM(D8:K8)</f>
        <v>0</v>
      </c>
      <c r="M8" s="12"/>
    </row>
    <row r="9" spans="1:13" ht="15.75" customHeight="1">
      <c r="A9" s="157" t="s">
        <v>61</v>
      </c>
      <c r="B9" s="157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1" t="s">
        <v>62</v>
      </c>
      <c r="E10" s="136"/>
      <c r="F10" s="136"/>
      <c r="G10" s="136"/>
      <c r="H10" s="136"/>
      <c r="I10" s="136"/>
      <c r="J10" s="136"/>
      <c r="K10" s="144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2400001064</v>
      </c>
      <c r="C11" s="9" t="str">
        <f>'Daftar mahasiswa'!C11</f>
        <v>RAFIFA KHAIRUNNISA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32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2400001065</v>
      </c>
      <c r="C12" s="9" t="str">
        <f>'Daftar mahasiswa'!C12</f>
        <v>ZAHRA AULIA DEWI</v>
      </c>
      <c r="D12" s="55"/>
      <c r="E12" s="55"/>
      <c r="F12" s="55"/>
      <c r="G12" s="55"/>
      <c r="H12" s="55"/>
      <c r="I12" s="55"/>
      <c r="J12" s="55"/>
      <c r="K12" s="55"/>
      <c r="L12" s="18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2400001067</v>
      </c>
      <c r="C13" s="9" t="str">
        <f>'Daftar mahasiswa'!C13</f>
        <v>TALITHA SALWA NIRMALA</v>
      </c>
      <c r="D13" s="55"/>
      <c r="E13" s="55"/>
      <c r="F13" s="55"/>
      <c r="G13" s="55"/>
      <c r="H13" s="55"/>
      <c r="I13" s="55"/>
      <c r="J13" s="55"/>
      <c r="K13" s="55"/>
      <c r="L13" s="18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33" t="str">
        <f>'Daftar mahasiswa'!B14</f>
        <v>2400001068</v>
      </c>
      <c r="C14" s="62" t="str">
        <f>'Daftar mahasiswa'!C14</f>
        <v>MUHAMMAD FASIHULLISAN</v>
      </c>
      <c r="D14" s="55"/>
      <c r="E14" s="55"/>
      <c r="F14" s="55"/>
      <c r="G14" s="55"/>
      <c r="H14" s="55"/>
      <c r="I14" s="55"/>
      <c r="J14" s="55"/>
      <c r="K14" s="55"/>
      <c r="L14" s="18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33" t="str">
        <f>'Daftar mahasiswa'!B15</f>
        <v>2400001069</v>
      </c>
      <c r="C15" s="62" t="str">
        <f>'Daftar mahasiswa'!C15</f>
        <v>AMELIA PUTRI JULIYANTI</v>
      </c>
      <c r="D15" s="55"/>
      <c r="E15" s="55"/>
      <c r="F15" s="55"/>
      <c r="G15" s="55"/>
      <c r="H15" s="55"/>
      <c r="I15" s="55"/>
      <c r="J15" s="55"/>
      <c r="K15" s="55"/>
      <c r="L15" s="18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33" t="str">
        <f>'Daftar mahasiswa'!B16</f>
        <v>2400001070</v>
      </c>
      <c r="C16" s="62" t="str">
        <f>'Daftar mahasiswa'!C16</f>
        <v>FITRI AHMAD</v>
      </c>
      <c r="D16" s="55"/>
      <c r="E16" s="55"/>
      <c r="F16" s="55"/>
      <c r="G16" s="55"/>
      <c r="H16" s="55"/>
      <c r="I16" s="55"/>
      <c r="J16" s="55"/>
      <c r="K16" s="55"/>
      <c r="L16" s="18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33" t="str">
        <f>'Daftar mahasiswa'!B17</f>
        <v>2400001071</v>
      </c>
      <c r="C17" s="62" t="str">
        <f>'Daftar mahasiswa'!C17</f>
        <v>QONNI GHINA KUSUMA HATI</v>
      </c>
      <c r="D17" s="55"/>
      <c r="E17" s="55"/>
      <c r="F17" s="55"/>
      <c r="G17" s="55"/>
      <c r="H17" s="55"/>
      <c r="I17" s="55"/>
      <c r="J17" s="55"/>
      <c r="K17" s="55"/>
      <c r="L17" s="18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33" t="str">
        <f>'Daftar mahasiswa'!B18</f>
        <v>2400001075</v>
      </c>
      <c r="C18" s="62" t="str">
        <f>'Daftar mahasiswa'!C18</f>
        <v>ALDY FAHMI AZIS</v>
      </c>
      <c r="D18" s="55"/>
      <c r="E18" s="55"/>
      <c r="F18" s="55"/>
      <c r="G18" s="55"/>
      <c r="H18" s="55"/>
      <c r="I18" s="55"/>
      <c r="J18" s="55"/>
      <c r="K18" s="55"/>
      <c r="L18" s="18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33" t="str">
        <f>'Daftar mahasiswa'!B19</f>
        <v>2400001076</v>
      </c>
      <c r="C19" s="62" t="str">
        <f>'Daftar mahasiswa'!C19</f>
        <v>FARHAN ABIANSYACH</v>
      </c>
      <c r="D19" s="55"/>
      <c r="E19" s="55"/>
      <c r="F19" s="55"/>
      <c r="G19" s="55"/>
      <c r="H19" s="55"/>
      <c r="I19" s="55"/>
      <c r="J19" s="55"/>
      <c r="K19" s="55"/>
      <c r="L19" s="18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33" t="str">
        <f>'Daftar mahasiswa'!B20</f>
        <v>2400001077</v>
      </c>
      <c r="C20" s="62" t="str">
        <f>'Daftar mahasiswa'!C20</f>
        <v>NASYWA PUTRI SALMA</v>
      </c>
      <c r="D20" s="55"/>
      <c r="E20" s="55"/>
      <c r="F20" s="55"/>
      <c r="G20" s="55"/>
      <c r="H20" s="55"/>
      <c r="I20" s="55"/>
      <c r="J20" s="55"/>
      <c r="K20" s="55"/>
      <c r="L20" s="18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33" t="str">
        <f>'Daftar mahasiswa'!B21</f>
        <v>2400001079</v>
      </c>
      <c r="C21" s="62" t="str">
        <f>'Daftar mahasiswa'!C21</f>
        <v>ANGGITA ELSYA ZABRINA</v>
      </c>
      <c r="D21" s="55"/>
      <c r="E21" s="55"/>
      <c r="F21" s="55"/>
      <c r="G21" s="55"/>
      <c r="H21" s="55"/>
      <c r="I21" s="55"/>
      <c r="J21" s="55"/>
      <c r="K21" s="55"/>
      <c r="L21" s="18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33" t="str">
        <f>'Daftar mahasiswa'!B22</f>
        <v>2400001080</v>
      </c>
      <c r="C22" s="62" t="str">
        <f>'Daftar mahasiswa'!C22</f>
        <v>SHIVANA NAYLA PUTRI</v>
      </c>
      <c r="D22" s="55"/>
      <c r="E22" s="55"/>
      <c r="F22" s="55"/>
      <c r="G22" s="55"/>
      <c r="H22" s="55"/>
      <c r="I22" s="55"/>
      <c r="J22" s="55"/>
      <c r="K22" s="55"/>
      <c r="L22" s="18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33" t="str">
        <f>'Daftar mahasiswa'!B23</f>
        <v>2400001081</v>
      </c>
      <c r="C23" s="62" t="str">
        <f>'Daftar mahasiswa'!C23</f>
        <v>DINAR ZAZA AULIA</v>
      </c>
      <c r="D23" s="55"/>
      <c r="E23" s="55"/>
      <c r="F23" s="55"/>
      <c r="G23" s="55"/>
      <c r="H23" s="55"/>
      <c r="I23" s="55"/>
      <c r="J23" s="55"/>
      <c r="K23" s="55"/>
      <c r="L23" s="18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33" t="str">
        <f>'Daftar mahasiswa'!B24</f>
        <v>2400001082</v>
      </c>
      <c r="C24" s="62" t="str">
        <f>'Daftar mahasiswa'!C24</f>
        <v>NABILA SINTIA ZAHRANI</v>
      </c>
      <c r="D24" s="55"/>
      <c r="E24" s="55"/>
      <c r="F24" s="55"/>
      <c r="G24" s="55"/>
      <c r="H24" s="55"/>
      <c r="I24" s="55"/>
      <c r="J24" s="55"/>
      <c r="K24" s="55"/>
      <c r="L24" s="18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33" t="str">
        <f>'Daftar mahasiswa'!B25</f>
        <v>2400001083</v>
      </c>
      <c r="C25" s="62" t="str">
        <f>'Daftar mahasiswa'!C25</f>
        <v>RAHMA SHOFA</v>
      </c>
      <c r="D25" s="55"/>
      <c r="E25" s="55"/>
      <c r="F25" s="55"/>
      <c r="G25" s="55"/>
      <c r="H25" s="55"/>
      <c r="I25" s="55"/>
      <c r="J25" s="55"/>
      <c r="K25" s="55"/>
      <c r="L25" s="18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33" t="str">
        <f>'Daftar mahasiswa'!B26</f>
        <v>2400001084</v>
      </c>
      <c r="C26" s="62" t="str">
        <f>'Daftar mahasiswa'!C26</f>
        <v>ALVIA WANDA RAMADHANI</v>
      </c>
      <c r="D26" s="55"/>
      <c r="E26" s="55"/>
      <c r="F26" s="55"/>
      <c r="G26" s="55"/>
      <c r="H26" s="55"/>
      <c r="I26" s="55"/>
      <c r="J26" s="55"/>
      <c r="K26" s="55"/>
      <c r="L26" s="18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33" t="str">
        <f>'Daftar mahasiswa'!B27</f>
        <v>2400001085</v>
      </c>
      <c r="C27" s="62" t="str">
        <f>'Daftar mahasiswa'!C27</f>
        <v>AHADIATI NISAUL 'ALIA</v>
      </c>
      <c r="D27" s="55"/>
      <c r="E27" s="55"/>
      <c r="F27" s="55"/>
      <c r="G27" s="55"/>
      <c r="H27" s="55"/>
      <c r="I27" s="55"/>
      <c r="J27" s="55"/>
      <c r="K27" s="55"/>
      <c r="L27" s="18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33" t="str">
        <f>'Daftar mahasiswa'!B28</f>
        <v>2400001086</v>
      </c>
      <c r="C28" s="62" t="str">
        <f>'Daftar mahasiswa'!C28</f>
        <v>NABILA NURUL AZIZAH</v>
      </c>
      <c r="D28" s="55"/>
      <c r="E28" s="55"/>
      <c r="F28" s="55"/>
      <c r="G28" s="55"/>
      <c r="H28" s="55"/>
      <c r="I28" s="55"/>
      <c r="J28" s="55"/>
      <c r="K28" s="55"/>
      <c r="L28" s="18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33" t="str">
        <f>'Daftar mahasiswa'!B29</f>
        <v>2400001087</v>
      </c>
      <c r="C29" s="62" t="str">
        <f>'Daftar mahasiswa'!C29</f>
        <v>DINI EKA RAHAYU</v>
      </c>
      <c r="D29" s="55"/>
      <c r="E29" s="55"/>
      <c r="F29" s="55"/>
      <c r="G29" s="55"/>
      <c r="H29" s="55"/>
      <c r="I29" s="55"/>
      <c r="J29" s="55"/>
      <c r="K29" s="55"/>
      <c r="L29" s="18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33" t="str">
        <f>'Daftar mahasiswa'!B30</f>
        <v>2400001088</v>
      </c>
      <c r="C30" s="62" t="str">
        <f>'Daftar mahasiswa'!C30</f>
        <v>SALSA KHOIRUN NISA</v>
      </c>
      <c r="D30" s="55"/>
      <c r="E30" s="55"/>
      <c r="F30" s="55"/>
      <c r="G30" s="55"/>
      <c r="H30" s="55"/>
      <c r="I30" s="55"/>
      <c r="J30" s="55"/>
      <c r="K30" s="55"/>
      <c r="L30" s="18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33" t="str">
        <f>'Daftar mahasiswa'!B31</f>
        <v>2400001089</v>
      </c>
      <c r="C31" s="62" t="str">
        <f>'Daftar mahasiswa'!C31</f>
        <v>LUTHFIATUL ATIQOH MURSYIDAH</v>
      </c>
      <c r="D31" s="55"/>
      <c r="E31" s="55"/>
      <c r="F31" s="55"/>
      <c r="G31" s="55"/>
      <c r="H31" s="55"/>
      <c r="I31" s="55"/>
      <c r="J31" s="55"/>
      <c r="K31" s="55"/>
      <c r="L31" s="18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33" t="str">
        <f>'Daftar mahasiswa'!B32</f>
        <v>2400001092</v>
      </c>
      <c r="C32" s="62" t="str">
        <f>'Daftar mahasiswa'!C32</f>
        <v>RAFLI YUDHA AMIRANTO</v>
      </c>
      <c r="D32" s="55"/>
      <c r="E32" s="55"/>
      <c r="F32" s="55"/>
      <c r="G32" s="55"/>
      <c r="H32" s="55"/>
      <c r="I32" s="55"/>
      <c r="J32" s="55"/>
      <c r="K32" s="55"/>
      <c r="L32" s="18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33" t="str">
        <f>'Daftar mahasiswa'!B33</f>
        <v>2400001093</v>
      </c>
      <c r="C33" s="62" t="str">
        <f>'Daftar mahasiswa'!C33</f>
        <v>CANDA DISNA RAHMATIA PUTRI</v>
      </c>
      <c r="D33" s="55"/>
      <c r="E33" s="55"/>
      <c r="F33" s="55"/>
      <c r="G33" s="55"/>
      <c r="H33" s="55"/>
      <c r="I33" s="55"/>
      <c r="J33" s="55"/>
      <c r="K33" s="55"/>
      <c r="L33" s="18">
        <f t="shared" ref="L33:L85" si="2">(D33*$D$8+D51*$E$8+F33*$F$8+G33*$G$8+H33*$H$8+I33*$I$8+J33*$J$8+K33*$K$8)/100</f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33" t="str">
        <f>'Daftar mahasiswa'!B34</f>
        <v>2400001094</v>
      </c>
      <c r="C34" s="62" t="str">
        <f>'Daftar mahasiswa'!C34</f>
        <v>RARA ANDHINI</v>
      </c>
      <c r="D34" s="55"/>
      <c r="E34" s="55"/>
      <c r="F34" s="55"/>
      <c r="G34" s="55"/>
      <c r="H34" s="55"/>
      <c r="I34" s="55"/>
      <c r="J34" s="55"/>
      <c r="K34" s="55"/>
      <c r="L34" s="18">
        <f t="shared" si="2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33" t="str">
        <f>'Daftar mahasiswa'!B35</f>
        <v>2400001095</v>
      </c>
      <c r="C35" s="62" t="str">
        <f>'Daftar mahasiswa'!C35</f>
        <v>MUHAMMAD SALMAN AL FARIZI</v>
      </c>
      <c r="D35" s="55"/>
      <c r="E35" s="55"/>
      <c r="F35" s="55"/>
      <c r="G35" s="55"/>
      <c r="H35" s="55"/>
      <c r="I35" s="55"/>
      <c r="J35" s="55"/>
      <c r="K35" s="55"/>
      <c r="L35" s="18">
        <f t="shared" si="2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33" t="str">
        <f>'Daftar mahasiswa'!B36</f>
        <v>2400001096</v>
      </c>
      <c r="C36" s="62" t="str">
        <f>'Daftar mahasiswa'!C36</f>
        <v>FAISHAL HANAFI SAPUTRA</v>
      </c>
      <c r="D36" s="55"/>
      <c r="E36" s="55"/>
      <c r="F36" s="55"/>
      <c r="G36" s="55"/>
      <c r="H36" s="55"/>
      <c r="I36" s="55"/>
      <c r="J36" s="55"/>
      <c r="K36" s="55"/>
      <c r="L36" s="18">
        <f t="shared" si="2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33" t="str">
        <f>'Daftar mahasiswa'!B37</f>
        <v>2400001097</v>
      </c>
      <c r="C37" s="62" t="str">
        <f>'Daftar mahasiswa'!C37</f>
        <v>AGHNIA NUR AINI</v>
      </c>
      <c r="D37" s="55"/>
      <c r="E37" s="55"/>
      <c r="F37" s="55"/>
      <c r="G37" s="55"/>
      <c r="H37" s="55"/>
      <c r="I37" s="55"/>
      <c r="J37" s="55"/>
      <c r="K37" s="55"/>
      <c r="L37" s="18">
        <f t="shared" si="2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33" t="str">
        <f>'Daftar mahasiswa'!B38</f>
        <v>2400001098</v>
      </c>
      <c r="C38" s="62" t="str">
        <f>'Daftar mahasiswa'!C38</f>
        <v>HASBY ASYIDIQI</v>
      </c>
      <c r="D38" s="55"/>
      <c r="E38" s="55"/>
      <c r="F38" s="55"/>
      <c r="G38" s="55"/>
      <c r="H38" s="55"/>
      <c r="I38" s="55"/>
      <c r="J38" s="55"/>
      <c r="K38" s="55"/>
      <c r="L38" s="18">
        <f t="shared" si="2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33" t="str">
        <f>'Daftar mahasiswa'!B39</f>
        <v>2400001101</v>
      </c>
      <c r="C39" s="62" t="str">
        <f>'Daftar mahasiswa'!C39</f>
        <v>TALITHA SHAFA SYALSABHILA</v>
      </c>
      <c r="D39" s="55"/>
      <c r="E39" s="55"/>
      <c r="F39" s="55"/>
      <c r="G39" s="55"/>
      <c r="H39" s="55"/>
      <c r="I39" s="55"/>
      <c r="J39" s="55"/>
      <c r="K39" s="55"/>
      <c r="L39" s="18">
        <f t="shared" si="2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33" t="str">
        <f>'Daftar mahasiswa'!B40</f>
        <v>2400001102</v>
      </c>
      <c r="C40" s="62" t="str">
        <f>'Daftar mahasiswa'!C40</f>
        <v>CITRA RIZKA KHOIRUNNISA</v>
      </c>
      <c r="D40" s="55"/>
      <c r="E40" s="55"/>
      <c r="F40" s="55"/>
      <c r="G40" s="55"/>
      <c r="H40" s="55"/>
      <c r="I40" s="55"/>
      <c r="J40" s="55"/>
      <c r="K40" s="55"/>
      <c r="L40" s="18">
        <f t="shared" si="2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33" t="str">
        <f>'Daftar mahasiswa'!B41</f>
        <v>2400001103</v>
      </c>
      <c r="C41" s="62" t="str">
        <f>'Daftar mahasiswa'!C41</f>
        <v>RADITYA DANAR FATTAN AZZILA</v>
      </c>
      <c r="D41" s="55"/>
      <c r="E41" s="55"/>
      <c r="F41" s="55"/>
      <c r="G41" s="55"/>
      <c r="H41" s="55"/>
      <c r="I41" s="55"/>
      <c r="J41" s="55"/>
      <c r="K41" s="55"/>
      <c r="L41" s="18">
        <f t="shared" si="2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33" t="str">
        <f>'Daftar mahasiswa'!B42</f>
        <v>2400001104</v>
      </c>
      <c r="C42" s="62" t="str">
        <f>'Daftar mahasiswa'!C42</f>
        <v>RIDA ISMAWATI</v>
      </c>
      <c r="D42" s="55"/>
      <c r="E42" s="55"/>
      <c r="F42" s="55"/>
      <c r="G42" s="55"/>
      <c r="H42" s="55"/>
      <c r="I42" s="55"/>
      <c r="J42" s="55"/>
      <c r="K42" s="55"/>
      <c r="L42" s="18">
        <f t="shared" si="2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33" t="str">
        <f>'Daftar mahasiswa'!B43</f>
        <v>2400001105</v>
      </c>
      <c r="C43" s="62" t="str">
        <f>'Daftar mahasiswa'!C43</f>
        <v>WULAN DWI OCTA MULIA</v>
      </c>
      <c r="D43" s="55"/>
      <c r="E43" s="55"/>
      <c r="F43" s="55"/>
      <c r="G43" s="55"/>
      <c r="H43" s="55"/>
      <c r="I43" s="55"/>
      <c r="J43" s="55"/>
      <c r="K43" s="55"/>
      <c r="L43" s="18">
        <f t="shared" si="2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33" t="str">
        <f>'Daftar mahasiswa'!B44</f>
        <v>2400001106</v>
      </c>
      <c r="C44" s="62" t="str">
        <f>'Daftar mahasiswa'!C44</f>
        <v>SYIFA HUSAINA</v>
      </c>
      <c r="D44" s="55"/>
      <c r="E44" s="55"/>
      <c r="F44" s="55"/>
      <c r="G44" s="55"/>
      <c r="H44" s="55"/>
      <c r="I44" s="55"/>
      <c r="J44" s="55"/>
      <c r="K44" s="55"/>
      <c r="L44" s="18">
        <f t="shared" si="2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33" t="str">
        <f>'Daftar mahasiswa'!B45</f>
        <v>2411001032</v>
      </c>
      <c r="C45" s="62" t="str">
        <f>'Daftar mahasiswa'!C45</f>
        <v>ZAHIDA ZUKHRUF</v>
      </c>
      <c r="D45" s="55"/>
      <c r="E45" s="55"/>
      <c r="F45" s="55"/>
      <c r="G45" s="55"/>
      <c r="H45" s="55"/>
      <c r="I45" s="55"/>
      <c r="J45" s="55"/>
      <c r="K45" s="55"/>
      <c r="L45" s="18">
        <f t="shared" si="2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33" t="str">
        <f>'Daftar mahasiswa'!B46</f>
        <v>2411001066</v>
      </c>
      <c r="C46" s="62" t="str">
        <f>'Daftar mahasiswa'!C46</f>
        <v>FAHMI AQILA BAIHAQI</v>
      </c>
      <c r="D46" s="55"/>
      <c r="E46" s="55"/>
      <c r="F46" s="55"/>
      <c r="G46" s="55"/>
      <c r="H46" s="55"/>
      <c r="I46" s="55"/>
      <c r="J46" s="55"/>
      <c r="K46" s="55"/>
      <c r="L46" s="18">
        <f t="shared" si="2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33" t="str">
        <f>'Daftar mahasiswa'!B47</f>
        <v>2411001072</v>
      </c>
      <c r="C47" s="62" t="str">
        <f>'Daftar mahasiswa'!C47</f>
        <v>MUHAMMAD FIKRIA IZZUDDIN</v>
      </c>
      <c r="D47" s="55"/>
      <c r="E47" s="55"/>
      <c r="F47" s="55"/>
      <c r="G47" s="55"/>
      <c r="H47" s="55"/>
      <c r="I47" s="55"/>
      <c r="J47" s="55"/>
      <c r="K47" s="55"/>
      <c r="L47" s="18">
        <f t="shared" si="2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33" t="str">
        <f>'Daftar mahasiswa'!B48</f>
        <v>2411001074</v>
      </c>
      <c r="C48" s="62" t="str">
        <f>'Daftar mahasiswa'!C48</f>
        <v>CAHAYA PERMATA DEHANTORO</v>
      </c>
      <c r="D48" s="55"/>
      <c r="E48" s="55"/>
      <c r="F48" s="55"/>
      <c r="G48" s="55"/>
      <c r="H48" s="55"/>
      <c r="I48" s="55"/>
      <c r="J48" s="55"/>
      <c r="K48" s="55"/>
      <c r="L48" s="18">
        <f t="shared" si="2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33" t="str">
        <f>'Daftar mahasiswa'!B49</f>
        <v>2415001099</v>
      </c>
      <c r="C49" s="62" t="str">
        <f>'Daftar mahasiswa'!C49</f>
        <v>NENG NABILATUL ARSYIYAH</v>
      </c>
      <c r="D49" s="55"/>
      <c r="E49" s="55"/>
      <c r="F49" s="55"/>
      <c r="G49" s="55"/>
      <c r="H49" s="55"/>
      <c r="I49" s="55"/>
      <c r="J49" s="55"/>
      <c r="K49" s="55"/>
      <c r="L49" s="18">
        <f t="shared" si="2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33" t="str">
        <f>'Daftar mahasiswa'!B50</f>
        <v>2415001100</v>
      </c>
      <c r="C50" s="62" t="str">
        <f>'Daftar mahasiswa'!C50</f>
        <v>RISKI</v>
      </c>
      <c r="D50" s="55"/>
      <c r="E50" s="55"/>
      <c r="F50" s="55"/>
      <c r="G50" s="55"/>
      <c r="H50" s="55"/>
      <c r="I50" s="55"/>
      <c r="J50" s="55"/>
      <c r="K50" s="55"/>
      <c r="L50" s="18">
        <f t="shared" si="2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33" t="str">
        <f>'Daftar mahasiswa'!B51</f>
        <v>2444001073</v>
      </c>
      <c r="C51" s="62" t="str">
        <f>'Daftar mahasiswa'!C51</f>
        <v>DISNU RESWANDA</v>
      </c>
      <c r="D51" s="55"/>
      <c r="E51" s="55"/>
      <c r="F51" s="55"/>
      <c r="G51" s="55"/>
      <c r="H51" s="55"/>
      <c r="I51" s="55"/>
      <c r="J51" s="55"/>
      <c r="K51" s="55"/>
      <c r="L51" s="18">
        <f t="shared" si="2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33">
        <f>'Daftar mahasiswa'!B52</f>
        <v>0</v>
      </c>
      <c r="C52" s="62">
        <f>'Daftar mahasiswa'!C52</f>
        <v>0</v>
      </c>
      <c r="D52" s="55"/>
      <c r="E52" s="55"/>
      <c r="F52" s="55"/>
      <c r="G52" s="55"/>
      <c r="H52" s="55"/>
      <c r="I52" s="55"/>
      <c r="J52" s="55"/>
      <c r="K52" s="55"/>
      <c r="L52" s="18">
        <f t="shared" si="2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33">
        <f>'Daftar mahasiswa'!B53</f>
        <v>0</v>
      </c>
      <c r="C53" s="62">
        <f>'Daftar mahasiswa'!C53</f>
        <v>0</v>
      </c>
      <c r="D53" s="55"/>
      <c r="E53" s="55"/>
      <c r="F53" s="55"/>
      <c r="G53" s="55"/>
      <c r="H53" s="55"/>
      <c r="I53" s="55"/>
      <c r="J53" s="55"/>
      <c r="K53" s="55"/>
      <c r="L53" s="18">
        <f t="shared" si="2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33">
        <f>'Daftar mahasiswa'!B54</f>
        <v>0</v>
      </c>
      <c r="C54" s="62">
        <f>'Daftar mahasiswa'!C54</f>
        <v>0</v>
      </c>
      <c r="D54" s="55"/>
      <c r="E54" s="55"/>
      <c r="F54" s="55"/>
      <c r="G54" s="55"/>
      <c r="H54" s="55"/>
      <c r="I54" s="55"/>
      <c r="J54" s="55"/>
      <c r="K54" s="55"/>
      <c r="L54" s="18">
        <f t="shared" si="2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33">
        <f>'Daftar mahasiswa'!B55</f>
        <v>0</v>
      </c>
      <c r="C55" s="62">
        <f>'Daftar mahasiswa'!C55</f>
        <v>0</v>
      </c>
      <c r="D55" s="55"/>
      <c r="E55" s="55"/>
      <c r="F55" s="55"/>
      <c r="G55" s="55"/>
      <c r="H55" s="55"/>
      <c r="I55" s="55"/>
      <c r="J55" s="55"/>
      <c r="K55" s="55"/>
      <c r="L55" s="18">
        <f t="shared" si="2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33">
        <f>'Daftar mahasiswa'!B56</f>
        <v>0</v>
      </c>
      <c r="C56" s="62">
        <f>'Daftar mahasiswa'!C56</f>
        <v>0</v>
      </c>
      <c r="D56" s="55"/>
      <c r="E56" s="55"/>
      <c r="F56" s="55"/>
      <c r="G56" s="55"/>
      <c r="H56" s="55"/>
      <c r="I56" s="55"/>
      <c r="J56" s="55"/>
      <c r="K56" s="55"/>
      <c r="L56" s="18">
        <f t="shared" si="2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33">
        <f>'Daftar mahasiswa'!B57</f>
        <v>0</v>
      </c>
      <c r="C57" s="62">
        <f>'Daftar mahasiswa'!C57</f>
        <v>0</v>
      </c>
      <c r="D57" s="55"/>
      <c r="E57" s="55"/>
      <c r="F57" s="55"/>
      <c r="G57" s="55"/>
      <c r="H57" s="55"/>
      <c r="I57" s="55"/>
      <c r="J57" s="55"/>
      <c r="K57" s="55"/>
      <c r="L57" s="18">
        <f t="shared" si="2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33">
        <f>'Daftar mahasiswa'!B58</f>
        <v>0</v>
      </c>
      <c r="C58" s="62">
        <f>'Daftar mahasiswa'!C58</f>
        <v>0</v>
      </c>
      <c r="D58" s="55"/>
      <c r="E58" s="55"/>
      <c r="F58" s="55"/>
      <c r="G58" s="55"/>
      <c r="H58" s="55"/>
      <c r="I58" s="55"/>
      <c r="J58" s="55"/>
      <c r="K58" s="55"/>
      <c r="L58" s="18">
        <f t="shared" si="2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33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2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33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2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33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2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33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2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33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2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33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2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33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2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33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2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33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2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33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2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33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2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33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2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33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2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33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2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33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2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33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2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33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2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33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2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33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2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33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2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33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2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33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2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33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2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33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2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33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2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33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2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33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2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33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3">(D86*$D$8+D104*$E$8+F86*$F$8+G86*$G$8+H86*$H$8+I86*$I$8+J86*$J$8+K86*$K$8)/100</f>
        <v>0</v>
      </c>
      <c r="M86" s="11" t="e">
        <f t="shared" ref="M86:M99" si="4">L86/$L$8*100</f>
        <v>#DIV/0!</v>
      </c>
    </row>
    <row r="87" spans="1:13" ht="15.75" customHeight="1">
      <c r="A87" s="18">
        <f>'Daftar mahasiswa'!A87</f>
        <v>0</v>
      </c>
      <c r="B87" s="33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3"/>
        <v>0</v>
      </c>
      <c r="M87" s="11" t="e">
        <f t="shared" si="4"/>
        <v>#DIV/0!</v>
      </c>
    </row>
    <row r="88" spans="1:13" ht="15.75" customHeight="1">
      <c r="A88" s="18">
        <f>'Daftar mahasiswa'!A88</f>
        <v>0</v>
      </c>
      <c r="B88" s="33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3"/>
        <v>0</v>
      </c>
      <c r="M88" s="11" t="e">
        <f t="shared" si="4"/>
        <v>#DIV/0!</v>
      </c>
    </row>
    <row r="89" spans="1:13" ht="15.75" customHeight="1">
      <c r="A89" s="18">
        <f>'Daftar mahasiswa'!A89</f>
        <v>0</v>
      </c>
      <c r="B89" s="33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3"/>
        <v>0</v>
      </c>
      <c r="M89" s="11" t="e">
        <f t="shared" si="4"/>
        <v>#DIV/0!</v>
      </c>
    </row>
    <row r="90" spans="1:13" ht="15.75" customHeight="1">
      <c r="A90" s="18">
        <f>'Daftar mahasiswa'!A90</f>
        <v>0</v>
      </c>
      <c r="B90" s="33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3"/>
        <v>0</v>
      </c>
      <c r="M90" s="11" t="e">
        <f t="shared" si="4"/>
        <v>#DIV/0!</v>
      </c>
    </row>
    <row r="91" spans="1:13" ht="15.75" customHeight="1">
      <c r="A91" s="18">
        <f>'Daftar mahasiswa'!A91</f>
        <v>0</v>
      </c>
      <c r="B91" s="33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3"/>
        <v>0</v>
      </c>
      <c r="M91" s="11" t="e">
        <f t="shared" si="4"/>
        <v>#DIV/0!</v>
      </c>
    </row>
    <row r="92" spans="1:13" ht="15.75" customHeight="1">
      <c r="A92" s="18">
        <f>'Daftar mahasiswa'!A92</f>
        <v>0</v>
      </c>
      <c r="B92" s="33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3"/>
        <v>0</v>
      </c>
      <c r="M92" s="11" t="e">
        <f t="shared" si="4"/>
        <v>#DIV/0!</v>
      </c>
    </row>
    <row r="93" spans="1:13" ht="15.75" customHeight="1">
      <c r="A93" s="18">
        <f>'Daftar mahasiswa'!A93</f>
        <v>0</v>
      </c>
      <c r="B93" s="33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3"/>
        <v>0</v>
      </c>
      <c r="M93" s="11" t="e">
        <f t="shared" si="4"/>
        <v>#DIV/0!</v>
      </c>
    </row>
    <row r="94" spans="1:13" ht="15.75" customHeight="1">
      <c r="A94" s="18">
        <f>'Daftar mahasiswa'!A94</f>
        <v>0</v>
      </c>
      <c r="B94" s="33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3"/>
        <v>0</v>
      </c>
      <c r="M94" s="11" t="e">
        <f t="shared" si="4"/>
        <v>#DIV/0!</v>
      </c>
    </row>
    <row r="95" spans="1:13" ht="15.75" customHeight="1">
      <c r="A95" s="18">
        <f>'Daftar mahasiswa'!A95</f>
        <v>0</v>
      </c>
      <c r="B95" s="33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3"/>
        <v>0</v>
      </c>
      <c r="M95" s="11" t="e">
        <f t="shared" si="4"/>
        <v>#DIV/0!</v>
      </c>
    </row>
    <row r="96" spans="1:13" ht="15.75" customHeight="1">
      <c r="A96" s="18">
        <f>'Daftar mahasiswa'!A96</f>
        <v>0</v>
      </c>
      <c r="B96" s="33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3"/>
        <v>0</v>
      </c>
      <c r="M96" s="11" t="e">
        <f t="shared" si="4"/>
        <v>#DIV/0!</v>
      </c>
    </row>
    <row r="97" spans="1:13" ht="15.75" customHeight="1">
      <c r="A97" s="18">
        <f>'Daftar mahasiswa'!A97</f>
        <v>0</v>
      </c>
      <c r="B97" s="33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3"/>
        <v>0</v>
      </c>
      <c r="M97" s="11" t="e">
        <f t="shared" si="4"/>
        <v>#DIV/0!</v>
      </c>
    </row>
    <row r="98" spans="1:13" ht="15.75" customHeight="1">
      <c r="A98" s="18">
        <f>'Daftar mahasiswa'!A98</f>
        <v>0</v>
      </c>
      <c r="B98" s="33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3"/>
        <v>0</v>
      </c>
      <c r="M98" s="11" t="e">
        <f t="shared" si="4"/>
        <v>#DIV/0!</v>
      </c>
    </row>
    <row r="99" spans="1:13" ht="15.75" customHeight="1">
      <c r="A99" s="18">
        <f>'Daftar mahasiswa'!A99</f>
        <v>0</v>
      </c>
      <c r="B99" s="33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3"/>
        <v>0</v>
      </c>
      <c r="M99" s="11" t="e">
        <f t="shared" si="4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outlinePr summaryBelow="0" summaryRight="0"/>
  </sheetPr>
  <dimension ref="A1:M1000"/>
  <sheetViews>
    <sheetView workbookViewId="0">
      <selection activeCell="D8" sqref="D8"/>
    </sheetView>
  </sheetViews>
  <sheetFormatPr defaultColWidth="14.453125" defaultRowHeight="15" customHeight="1"/>
  <cols>
    <col min="1" max="1" width="5.453125" customWidth="1"/>
    <col min="2" max="2" width="14.453125" customWidth="1"/>
    <col min="3" max="3" width="33.36328125" customWidth="1"/>
    <col min="4" max="11" width="6.1796875" customWidth="1"/>
    <col min="12" max="12" width="9" customWidth="1"/>
    <col min="13" max="13" width="15" customWidth="1"/>
  </cols>
  <sheetData>
    <row r="1" spans="1:13" ht="21" customHeight="1">
      <c r="A1" s="172" t="s">
        <v>54</v>
      </c>
      <c r="B1" s="161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21" customHeight="1">
      <c r="A2" s="165" t="s">
        <v>73</v>
      </c>
      <c r="B2" s="166"/>
      <c r="C2" s="175">
        <f>'Daftar CPL'!D23</f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ht="15.75" customHeight="1"/>
    <row r="4" spans="1:13" ht="15.75" customHeight="1">
      <c r="C4" s="50"/>
      <c r="D4" s="173" t="s">
        <v>56</v>
      </c>
      <c r="E4" s="163"/>
      <c r="F4" s="163"/>
      <c r="G4" s="163"/>
      <c r="H4" s="163"/>
      <c r="I4" s="163"/>
      <c r="J4" s="163"/>
      <c r="K4" s="161"/>
      <c r="L4" s="57" t="s">
        <v>57</v>
      </c>
      <c r="M4" s="1"/>
    </row>
    <row r="5" spans="1:13" ht="15.75" customHeight="1">
      <c r="C5" s="51" t="s">
        <v>40</v>
      </c>
      <c r="D5" s="52">
        <f>'Daftar CPL'!E102</f>
        <v>0</v>
      </c>
      <c r="E5" s="52">
        <f>'Daftar CPL'!F102</f>
        <v>0</v>
      </c>
      <c r="F5" s="52">
        <f>'Daftar CPL'!G102</f>
        <v>0</v>
      </c>
      <c r="G5" s="52">
        <f>'Daftar CPL'!H102</f>
        <v>0</v>
      </c>
      <c r="H5" s="52">
        <f>'Daftar CPL'!I102</f>
        <v>0</v>
      </c>
      <c r="I5" s="52">
        <f>'Daftar CPL'!J102</f>
        <v>0</v>
      </c>
      <c r="J5" s="52">
        <f>'Daftar CPL'!K102</f>
        <v>0</v>
      </c>
      <c r="K5" s="52">
        <f>'Daftar CPL'!L102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CPL'!E103</f>
        <v>0</v>
      </c>
      <c r="E6" s="52">
        <f>'Daftar CPL'!F103</f>
        <v>0</v>
      </c>
      <c r="F6" s="52">
        <f>'Daftar CPL'!G103</f>
        <v>0</v>
      </c>
      <c r="G6" s="52">
        <f>'Daftar CPL'!H103</f>
        <v>0</v>
      </c>
      <c r="H6" s="52">
        <f>'Daftar CPL'!I103</f>
        <v>0</v>
      </c>
      <c r="I6" s="52">
        <f>'Daftar CPL'!J103</f>
        <v>0</v>
      </c>
      <c r="J6" s="52">
        <f>'Daftar CPL'!K103</f>
        <v>0</v>
      </c>
      <c r="K6" s="52">
        <f>'Daftar CPL'!L103</f>
        <v>0</v>
      </c>
      <c r="L6" s="58" t="s">
        <v>74</v>
      </c>
      <c r="M6" s="12"/>
    </row>
    <row r="7" spans="1:13" ht="15.75" customHeight="1">
      <c r="C7" s="51" t="s">
        <v>42</v>
      </c>
      <c r="D7" s="52">
        <f>'Daftar CPL'!E104</f>
        <v>0</v>
      </c>
      <c r="E7" s="52">
        <f>'Daftar CPL'!F104</f>
        <v>0</v>
      </c>
      <c r="F7" s="52">
        <f>'Daftar CPL'!G104</f>
        <v>0</v>
      </c>
      <c r="G7" s="52">
        <f>'Daftar CPL'!H104</f>
        <v>0</v>
      </c>
      <c r="H7" s="52">
        <f>'Daftar CPL'!I104</f>
        <v>0</v>
      </c>
      <c r="I7" s="52">
        <f>'Daftar CPL'!J104</f>
        <v>0</v>
      </c>
      <c r="J7" s="52">
        <f>'Daftar CPL'!K104</f>
        <v>0</v>
      </c>
      <c r="K7" s="52">
        <f>'Daftar CPL'!L104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CPL'!E105</f>
        <v>0</v>
      </c>
      <c r="E8" s="52">
        <f>'Daftar CPL'!F105</f>
        <v>0</v>
      </c>
      <c r="F8" s="52">
        <f>'Daftar CPL'!G105</f>
        <v>0</v>
      </c>
      <c r="G8" s="52">
        <f>'Daftar CPL'!H105</f>
        <v>0</v>
      </c>
      <c r="H8" s="52">
        <f>'Daftar CPL'!I105</f>
        <v>0</v>
      </c>
      <c r="I8" s="52">
        <f>'Daftar CPL'!J105</f>
        <v>0</v>
      </c>
      <c r="J8" s="52">
        <f>'Daftar CPL'!K105</f>
        <v>0</v>
      </c>
      <c r="K8" s="52">
        <f>'Daftar CPL'!L105</f>
        <v>0</v>
      </c>
      <c r="L8" s="60">
        <f>SUM(D8:K8)</f>
        <v>0</v>
      </c>
      <c r="M8" s="12"/>
    </row>
    <row r="9" spans="1:13" ht="15.75" customHeight="1">
      <c r="A9" s="157" t="s">
        <v>61</v>
      </c>
      <c r="B9" s="157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58" t="s">
        <v>62</v>
      </c>
      <c r="E10" s="159"/>
      <c r="F10" s="159"/>
      <c r="G10" s="159"/>
      <c r="H10" s="159"/>
      <c r="I10" s="159"/>
      <c r="J10" s="159"/>
      <c r="K10" s="178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2400001064</v>
      </c>
      <c r="C11" s="10" t="str">
        <f>'Daftar mahasiswa'!C11</f>
        <v>RAFIFA KHAIRUNNISA</v>
      </c>
      <c r="D11" s="55"/>
      <c r="E11" s="55"/>
      <c r="F11" s="55"/>
      <c r="G11" s="55"/>
      <c r="H11" s="55"/>
      <c r="I11" s="55"/>
      <c r="J11" s="55"/>
      <c r="K11" s="55"/>
      <c r="L11" s="22">
        <f>(D11*$D$8+E11*$E$8+F11*$F$8+G11*$G$8+H11*$H$8+I11*$I$8+J11*$J$8+K11*$K$8)/100</f>
        <v>0</v>
      </c>
      <c r="M11" s="61" t="e">
        <f t="shared" ref="M11:M85" si="0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2400001065</v>
      </c>
      <c r="C12" s="10" t="str">
        <f>'Daftar mahasiswa'!C12</f>
        <v>ZAHRA AULIA DEWI</v>
      </c>
      <c r="D12" s="55"/>
      <c r="E12" s="55"/>
      <c r="F12" s="55"/>
      <c r="G12" s="55"/>
      <c r="H12" s="55"/>
      <c r="I12" s="55"/>
      <c r="J12" s="55"/>
      <c r="K12" s="55"/>
      <c r="L12" s="18">
        <f>(D12*$D$8+E12*$E$8+F12*$F$8+G12*$G$8+H12*$H$8+I12*$I$8+J12*$J$8+K12*$K$8)/100</f>
        <v>0</v>
      </c>
      <c r="M12" s="11" t="e">
        <f t="shared" si="0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2400001067</v>
      </c>
      <c r="C13" s="10" t="str">
        <f>'Daftar mahasiswa'!C13</f>
        <v>TALITHA SALWA NIRMALA</v>
      </c>
      <c r="D13" s="55"/>
      <c r="E13" s="55"/>
      <c r="F13" s="55"/>
      <c r="G13" s="55"/>
      <c r="H13" s="55"/>
      <c r="I13" s="55"/>
      <c r="J13" s="55"/>
      <c r="K13" s="55"/>
      <c r="L13" s="18">
        <f t="shared" ref="L13:L85" si="1">(D13*$D$8+E13*$E$8+F13*$F$8+G13*$G$8+H13*$H$8+I13*$I$8+J13*$J$8+K13*$K$8)/100</f>
        <v>0</v>
      </c>
      <c r="M13" s="11" t="e">
        <f t="shared" si="0"/>
        <v>#DIV/0!</v>
      </c>
    </row>
    <row r="14" spans="1:13" ht="15.75" customHeight="1">
      <c r="A14" s="18">
        <f>'Daftar mahasiswa'!A14</f>
        <v>4</v>
      </c>
      <c r="B14" s="33" t="str">
        <f>'Daftar mahasiswa'!B14</f>
        <v>2400001068</v>
      </c>
      <c r="C14" s="56" t="str">
        <f>'Daftar mahasiswa'!C14</f>
        <v>MUHAMMAD FASIHULLISAN</v>
      </c>
      <c r="D14" s="55"/>
      <c r="E14" s="55"/>
      <c r="F14" s="55"/>
      <c r="G14" s="55"/>
      <c r="H14" s="55"/>
      <c r="I14" s="55"/>
      <c r="J14" s="55"/>
      <c r="K14" s="55"/>
      <c r="L14" s="18">
        <f t="shared" si="1"/>
        <v>0</v>
      </c>
      <c r="M14" s="11" t="e">
        <f t="shared" si="0"/>
        <v>#DIV/0!</v>
      </c>
    </row>
    <row r="15" spans="1:13" ht="15.75" customHeight="1">
      <c r="A15" s="18">
        <f>'Daftar mahasiswa'!A15</f>
        <v>5</v>
      </c>
      <c r="B15" s="33" t="str">
        <f>'Daftar mahasiswa'!B15</f>
        <v>2400001069</v>
      </c>
      <c r="C15" s="56" t="str">
        <f>'Daftar mahasiswa'!C15</f>
        <v>AMELIA PUTRI JULIYANTI</v>
      </c>
      <c r="D15" s="55"/>
      <c r="E15" s="55"/>
      <c r="F15" s="55"/>
      <c r="G15" s="55"/>
      <c r="H15" s="55"/>
      <c r="I15" s="55"/>
      <c r="J15" s="55"/>
      <c r="K15" s="55"/>
      <c r="L15" s="18">
        <f t="shared" si="1"/>
        <v>0</v>
      </c>
      <c r="M15" s="11" t="e">
        <f t="shared" si="0"/>
        <v>#DIV/0!</v>
      </c>
    </row>
    <row r="16" spans="1:13" ht="15.75" customHeight="1">
      <c r="A16" s="18">
        <f>'Daftar mahasiswa'!A16</f>
        <v>6</v>
      </c>
      <c r="B16" s="33" t="str">
        <f>'Daftar mahasiswa'!B16</f>
        <v>2400001070</v>
      </c>
      <c r="C16" s="56" t="str">
        <f>'Daftar mahasiswa'!C16</f>
        <v>FITRI AHMAD</v>
      </c>
      <c r="D16" s="55"/>
      <c r="E16" s="55"/>
      <c r="F16" s="55"/>
      <c r="G16" s="55"/>
      <c r="H16" s="55"/>
      <c r="I16" s="55"/>
      <c r="J16" s="55"/>
      <c r="K16" s="55"/>
      <c r="L16" s="18">
        <f t="shared" si="1"/>
        <v>0</v>
      </c>
      <c r="M16" s="11" t="e">
        <f t="shared" si="0"/>
        <v>#DIV/0!</v>
      </c>
    </row>
    <row r="17" spans="1:13" ht="15.75" customHeight="1">
      <c r="A17" s="18">
        <f>'Daftar mahasiswa'!A17</f>
        <v>7</v>
      </c>
      <c r="B17" s="33" t="str">
        <f>'Daftar mahasiswa'!B17</f>
        <v>2400001071</v>
      </c>
      <c r="C17" s="56" t="str">
        <f>'Daftar mahasiswa'!C17</f>
        <v>QONNI GHINA KUSUMA HATI</v>
      </c>
      <c r="D17" s="55"/>
      <c r="E17" s="55"/>
      <c r="F17" s="55"/>
      <c r="G17" s="55"/>
      <c r="H17" s="55"/>
      <c r="I17" s="55"/>
      <c r="J17" s="55"/>
      <c r="K17" s="55"/>
      <c r="L17" s="18">
        <f t="shared" si="1"/>
        <v>0</v>
      </c>
      <c r="M17" s="11" t="e">
        <f t="shared" si="0"/>
        <v>#DIV/0!</v>
      </c>
    </row>
    <row r="18" spans="1:13" ht="15.75" customHeight="1">
      <c r="A18" s="18">
        <f>'Daftar mahasiswa'!A18</f>
        <v>8</v>
      </c>
      <c r="B18" s="33" t="str">
        <f>'Daftar mahasiswa'!B18</f>
        <v>2400001075</v>
      </c>
      <c r="C18" s="56" t="str">
        <f>'Daftar mahasiswa'!C18</f>
        <v>ALDY FAHMI AZIS</v>
      </c>
      <c r="D18" s="55"/>
      <c r="E18" s="55"/>
      <c r="F18" s="55"/>
      <c r="G18" s="55"/>
      <c r="H18" s="55"/>
      <c r="I18" s="55"/>
      <c r="J18" s="55"/>
      <c r="K18" s="55"/>
      <c r="L18" s="18">
        <f t="shared" si="1"/>
        <v>0</v>
      </c>
      <c r="M18" s="11" t="e">
        <f t="shared" si="0"/>
        <v>#DIV/0!</v>
      </c>
    </row>
    <row r="19" spans="1:13" ht="15.75" customHeight="1">
      <c r="A19" s="18">
        <f>'Daftar mahasiswa'!A19</f>
        <v>9</v>
      </c>
      <c r="B19" s="33" t="str">
        <f>'Daftar mahasiswa'!B19</f>
        <v>2400001076</v>
      </c>
      <c r="C19" s="56" t="str">
        <f>'Daftar mahasiswa'!C19</f>
        <v>FARHAN ABIANSYACH</v>
      </c>
      <c r="D19" s="55"/>
      <c r="E19" s="55"/>
      <c r="F19" s="55"/>
      <c r="G19" s="55"/>
      <c r="H19" s="55"/>
      <c r="I19" s="55"/>
      <c r="J19" s="55"/>
      <c r="K19" s="55"/>
      <c r="L19" s="18">
        <f t="shared" si="1"/>
        <v>0</v>
      </c>
      <c r="M19" s="11" t="e">
        <f t="shared" si="0"/>
        <v>#DIV/0!</v>
      </c>
    </row>
    <row r="20" spans="1:13" ht="15.75" customHeight="1">
      <c r="A20" s="18">
        <f>'Daftar mahasiswa'!A20</f>
        <v>10</v>
      </c>
      <c r="B20" s="33" t="str">
        <f>'Daftar mahasiswa'!B20</f>
        <v>2400001077</v>
      </c>
      <c r="C20" s="56" t="str">
        <f>'Daftar mahasiswa'!C20</f>
        <v>NASYWA PUTRI SALMA</v>
      </c>
      <c r="D20" s="55"/>
      <c r="E20" s="55"/>
      <c r="F20" s="55"/>
      <c r="G20" s="55"/>
      <c r="H20" s="55"/>
      <c r="I20" s="55"/>
      <c r="J20" s="55"/>
      <c r="K20" s="55"/>
      <c r="L20" s="18">
        <f t="shared" si="1"/>
        <v>0</v>
      </c>
      <c r="M20" s="11" t="e">
        <f t="shared" si="0"/>
        <v>#DIV/0!</v>
      </c>
    </row>
    <row r="21" spans="1:13" ht="15.75" customHeight="1">
      <c r="A21" s="18">
        <f>'Daftar mahasiswa'!A21</f>
        <v>11</v>
      </c>
      <c r="B21" s="33" t="str">
        <f>'Daftar mahasiswa'!B21</f>
        <v>2400001079</v>
      </c>
      <c r="C21" s="56" t="str">
        <f>'Daftar mahasiswa'!C21</f>
        <v>ANGGITA ELSYA ZABRINA</v>
      </c>
      <c r="D21" s="55"/>
      <c r="E21" s="55"/>
      <c r="F21" s="55"/>
      <c r="G21" s="55"/>
      <c r="H21" s="55"/>
      <c r="I21" s="55"/>
      <c r="J21" s="55"/>
      <c r="K21" s="55"/>
      <c r="L21" s="18">
        <f t="shared" si="1"/>
        <v>0</v>
      </c>
      <c r="M21" s="11" t="e">
        <f t="shared" si="0"/>
        <v>#DIV/0!</v>
      </c>
    </row>
    <row r="22" spans="1:13" ht="15.75" customHeight="1">
      <c r="A22" s="18">
        <f>'Daftar mahasiswa'!A22</f>
        <v>12</v>
      </c>
      <c r="B22" s="33" t="str">
        <f>'Daftar mahasiswa'!B22</f>
        <v>2400001080</v>
      </c>
      <c r="C22" s="56" t="str">
        <f>'Daftar mahasiswa'!C22</f>
        <v>SHIVANA NAYLA PUTRI</v>
      </c>
      <c r="D22" s="55"/>
      <c r="E22" s="55"/>
      <c r="F22" s="55"/>
      <c r="G22" s="55"/>
      <c r="H22" s="55"/>
      <c r="I22" s="55"/>
      <c r="J22" s="55"/>
      <c r="K22" s="55"/>
      <c r="L22" s="18">
        <f t="shared" si="1"/>
        <v>0</v>
      </c>
      <c r="M22" s="11" t="e">
        <f t="shared" si="0"/>
        <v>#DIV/0!</v>
      </c>
    </row>
    <row r="23" spans="1:13" ht="15.75" customHeight="1">
      <c r="A23" s="18">
        <f>'Daftar mahasiswa'!A23</f>
        <v>13</v>
      </c>
      <c r="B23" s="33" t="str">
        <f>'Daftar mahasiswa'!B23</f>
        <v>2400001081</v>
      </c>
      <c r="C23" s="56" t="str">
        <f>'Daftar mahasiswa'!C23</f>
        <v>DINAR ZAZA AULIA</v>
      </c>
      <c r="D23" s="55"/>
      <c r="E23" s="55"/>
      <c r="F23" s="55"/>
      <c r="G23" s="55"/>
      <c r="H23" s="55"/>
      <c r="I23" s="55"/>
      <c r="J23" s="55"/>
      <c r="K23" s="55"/>
      <c r="L23" s="18">
        <f t="shared" si="1"/>
        <v>0</v>
      </c>
      <c r="M23" s="11" t="e">
        <f t="shared" si="0"/>
        <v>#DIV/0!</v>
      </c>
    </row>
    <row r="24" spans="1:13" ht="15.75" customHeight="1">
      <c r="A24" s="18">
        <f>'Daftar mahasiswa'!A24</f>
        <v>14</v>
      </c>
      <c r="B24" s="33" t="str">
        <f>'Daftar mahasiswa'!B24</f>
        <v>2400001082</v>
      </c>
      <c r="C24" s="56" t="str">
        <f>'Daftar mahasiswa'!C24</f>
        <v>NABILA SINTIA ZAHRANI</v>
      </c>
      <c r="D24" s="55"/>
      <c r="E24" s="55"/>
      <c r="F24" s="55"/>
      <c r="G24" s="55"/>
      <c r="H24" s="55"/>
      <c r="I24" s="55"/>
      <c r="J24" s="55"/>
      <c r="K24" s="55"/>
      <c r="L24" s="18">
        <f t="shared" si="1"/>
        <v>0</v>
      </c>
      <c r="M24" s="11" t="e">
        <f t="shared" si="0"/>
        <v>#DIV/0!</v>
      </c>
    </row>
    <row r="25" spans="1:13" ht="15.75" customHeight="1">
      <c r="A25" s="18">
        <f>'Daftar mahasiswa'!A25</f>
        <v>15</v>
      </c>
      <c r="B25" s="33" t="str">
        <f>'Daftar mahasiswa'!B25</f>
        <v>2400001083</v>
      </c>
      <c r="C25" s="56" t="str">
        <f>'Daftar mahasiswa'!C25</f>
        <v>RAHMA SHOFA</v>
      </c>
      <c r="D25" s="55"/>
      <c r="E25" s="55"/>
      <c r="F25" s="55"/>
      <c r="G25" s="55"/>
      <c r="H25" s="55"/>
      <c r="I25" s="55"/>
      <c r="J25" s="55"/>
      <c r="K25" s="55"/>
      <c r="L25" s="18">
        <f t="shared" si="1"/>
        <v>0</v>
      </c>
      <c r="M25" s="11" t="e">
        <f t="shared" si="0"/>
        <v>#DIV/0!</v>
      </c>
    </row>
    <row r="26" spans="1:13" ht="15.75" customHeight="1">
      <c r="A26" s="18">
        <f>'Daftar mahasiswa'!A26</f>
        <v>16</v>
      </c>
      <c r="B26" s="33" t="str">
        <f>'Daftar mahasiswa'!B26</f>
        <v>2400001084</v>
      </c>
      <c r="C26" s="56" t="str">
        <f>'Daftar mahasiswa'!C26</f>
        <v>ALVIA WANDA RAMADHANI</v>
      </c>
      <c r="D26" s="55"/>
      <c r="E26" s="55"/>
      <c r="F26" s="55"/>
      <c r="G26" s="55"/>
      <c r="H26" s="55"/>
      <c r="I26" s="55"/>
      <c r="J26" s="55"/>
      <c r="K26" s="55"/>
      <c r="L26" s="18">
        <f t="shared" si="1"/>
        <v>0</v>
      </c>
      <c r="M26" s="11" t="e">
        <f t="shared" si="0"/>
        <v>#DIV/0!</v>
      </c>
    </row>
    <row r="27" spans="1:13" ht="15.75" customHeight="1">
      <c r="A27" s="18">
        <f>'Daftar mahasiswa'!A27</f>
        <v>17</v>
      </c>
      <c r="B27" s="33" t="str">
        <f>'Daftar mahasiswa'!B27</f>
        <v>2400001085</v>
      </c>
      <c r="C27" s="56" t="str">
        <f>'Daftar mahasiswa'!C27</f>
        <v>AHADIATI NISAUL 'ALIA</v>
      </c>
      <c r="D27" s="55"/>
      <c r="E27" s="55"/>
      <c r="F27" s="55"/>
      <c r="G27" s="55"/>
      <c r="H27" s="55"/>
      <c r="I27" s="55"/>
      <c r="J27" s="55"/>
      <c r="K27" s="55"/>
      <c r="L27" s="18">
        <f t="shared" si="1"/>
        <v>0</v>
      </c>
      <c r="M27" s="11" t="e">
        <f t="shared" si="0"/>
        <v>#DIV/0!</v>
      </c>
    </row>
    <row r="28" spans="1:13" ht="15.75" customHeight="1">
      <c r="A28" s="18">
        <f>'Daftar mahasiswa'!A28</f>
        <v>18</v>
      </c>
      <c r="B28" s="33" t="str">
        <f>'Daftar mahasiswa'!B28</f>
        <v>2400001086</v>
      </c>
      <c r="C28" s="56" t="str">
        <f>'Daftar mahasiswa'!C28</f>
        <v>NABILA NURUL AZIZAH</v>
      </c>
      <c r="D28" s="55"/>
      <c r="E28" s="55"/>
      <c r="F28" s="55"/>
      <c r="G28" s="55"/>
      <c r="H28" s="55"/>
      <c r="I28" s="55"/>
      <c r="J28" s="55"/>
      <c r="K28" s="55"/>
      <c r="L28" s="18">
        <f t="shared" si="1"/>
        <v>0</v>
      </c>
      <c r="M28" s="11" t="e">
        <f t="shared" si="0"/>
        <v>#DIV/0!</v>
      </c>
    </row>
    <row r="29" spans="1:13" ht="15.75" customHeight="1">
      <c r="A29" s="18">
        <f>'Daftar mahasiswa'!A29</f>
        <v>19</v>
      </c>
      <c r="B29" s="33" t="str">
        <f>'Daftar mahasiswa'!B29</f>
        <v>2400001087</v>
      </c>
      <c r="C29" s="56" t="str">
        <f>'Daftar mahasiswa'!C29</f>
        <v>DINI EKA RAHAYU</v>
      </c>
      <c r="D29" s="55"/>
      <c r="E29" s="55"/>
      <c r="F29" s="55"/>
      <c r="G29" s="55"/>
      <c r="H29" s="55"/>
      <c r="I29" s="55"/>
      <c r="J29" s="55"/>
      <c r="K29" s="55"/>
      <c r="L29" s="18">
        <f t="shared" si="1"/>
        <v>0</v>
      </c>
      <c r="M29" s="11" t="e">
        <f t="shared" si="0"/>
        <v>#DIV/0!</v>
      </c>
    </row>
    <row r="30" spans="1:13" ht="15.75" customHeight="1">
      <c r="A30" s="18">
        <f>'Daftar mahasiswa'!A30</f>
        <v>20</v>
      </c>
      <c r="B30" s="33" t="str">
        <f>'Daftar mahasiswa'!B30</f>
        <v>2400001088</v>
      </c>
      <c r="C30" s="56" t="str">
        <f>'Daftar mahasiswa'!C30</f>
        <v>SALSA KHOIRUN NISA</v>
      </c>
      <c r="D30" s="55"/>
      <c r="E30" s="55"/>
      <c r="F30" s="55"/>
      <c r="G30" s="55"/>
      <c r="H30" s="55"/>
      <c r="I30" s="55"/>
      <c r="J30" s="55"/>
      <c r="K30" s="55"/>
      <c r="L30" s="18">
        <f t="shared" si="1"/>
        <v>0</v>
      </c>
      <c r="M30" s="11" t="e">
        <f t="shared" si="0"/>
        <v>#DIV/0!</v>
      </c>
    </row>
    <row r="31" spans="1:13" ht="15.75" customHeight="1">
      <c r="A31" s="18">
        <f>'Daftar mahasiswa'!A31</f>
        <v>21</v>
      </c>
      <c r="B31" s="33" t="str">
        <f>'Daftar mahasiswa'!B31</f>
        <v>2400001089</v>
      </c>
      <c r="C31" s="56" t="str">
        <f>'Daftar mahasiswa'!C31</f>
        <v>LUTHFIATUL ATIQOH MURSYIDAH</v>
      </c>
      <c r="D31" s="55"/>
      <c r="E31" s="55"/>
      <c r="F31" s="55"/>
      <c r="G31" s="55"/>
      <c r="H31" s="55"/>
      <c r="I31" s="55"/>
      <c r="J31" s="55"/>
      <c r="K31" s="55"/>
      <c r="L31" s="18">
        <f t="shared" si="1"/>
        <v>0</v>
      </c>
      <c r="M31" s="11" t="e">
        <f t="shared" si="0"/>
        <v>#DIV/0!</v>
      </c>
    </row>
    <row r="32" spans="1:13" ht="15.75" customHeight="1">
      <c r="A32" s="18">
        <f>'Daftar mahasiswa'!A32</f>
        <v>22</v>
      </c>
      <c r="B32" s="33" t="str">
        <f>'Daftar mahasiswa'!B32</f>
        <v>2400001092</v>
      </c>
      <c r="C32" s="56" t="str">
        <f>'Daftar mahasiswa'!C32</f>
        <v>RAFLI YUDHA AMIRANTO</v>
      </c>
      <c r="D32" s="55"/>
      <c r="E32" s="55"/>
      <c r="F32" s="55"/>
      <c r="G32" s="55"/>
      <c r="H32" s="55"/>
      <c r="I32" s="55"/>
      <c r="J32" s="55"/>
      <c r="K32" s="55"/>
      <c r="L32" s="18">
        <f t="shared" si="1"/>
        <v>0</v>
      </c>
      <c r="M32" s="11" t="e">
        <f t="shared" si="0"/>
        <v>#DIV/0!</v>
      </c>
    </row>
    <row r="33" spans="1:13" ht="15.75" customHeight="1">
      <c r="A33" s="18">
        <f>'Daftar mahasiswa'!A33</f>
        <v>23</v>
      </c>
      <c r="B33" s="33" t="str">
        <f>'Daftar mahasiswa'!B33</f>
        <v>2400001093</v>
      </c>
      <c r="C33" s="56" t="str">
        <f>'Daftar mahasiswa'!C33</f>
        <v>CANDA DISNA RAHMATIA PUTRI</v>
      </c>
      <c r="D33" s="55"/>
      <c r="E33" s="55"/>
      <c r="F33" s="55"/>
      <c r="G33" s="55"/>
      <c r="H33" s="55"/>
      <c r="I33" s="55"/>
      <c r="J33" s="55"/>
      <c r="K33" s="55"/>
      <c r="L33" s="18">
        <f t="shared" si="1"/>
        <v>0</v>
      </c>
      <c r="M33" s="11" t="e">
        <f t="shared" si="0"/>
        <v>#DIV/0!</v>
      </c>
    </row>
    <row r="34" spans="1:13" ht="15.75" customHeight="1">
      <c r="A34" s="18">
        <f>'Daftar mahasiswa'!A34</f>
        <v>24</v>
      </c>
      <c r="B34" s="33" t="str">
        <f>'Daftar mahasiswa'!B34</f>
        <v>2400001094</v>
      </c>
      <c r="C34" s="56" t="str">
        <f>'Daftar mahasiswa'!C34</f>
        <v>RARA ANDHINI</v>
      </c>
      <c r="D34" s="55"/>
      <c r="E34" s="55"/>
      <c r="F34" s="55"/>
      <c r="G34" s="55"/>
      <c r="H34" s="55"/>
      <c r="I34" s="55"/>
      <c r="J34" s="55"/>
      <c r="K34" s="55"/>
      <c r="L34" s="18">
        <f t="shared" si="1"/>
        <v>0</v>
      </c>
      <c r="M34" s="11" t="e">
        <f t="shared" si="0"/>
        <v>#DIV/0!</v>
      </c>
    </row>
    <row r="35" spans="1:13" ht="15.75" customHeight="1">
      <c r="A35" s="18">
        <f>'Daftar mahasiswa'!A35</f>
        <v>25</v>
      </c>
      <c r="B35" s="33" t="str">
        <f>'Daftar mahasiswa'!B35</f>
        <v>2400001095</v>
      </c>
      <c r="C35" s="56" t="str">
        <f>'Daftar mahasiswa'!C35</f>
        <v>MUHAMMAD SALMAN AL FARIZI</v>
      </c>
      <c r="D35" s="55"/>
      <c r="E35" s="55"/>
      <c r="F35" s="55"/>
      <c r="G35" s="55"/>
      <c r="H35" s="55"/>
      <c r="I35" s="55"/>
      <c r="J35" s="55"/>
      <c r="K35" s="55"/>
      <c r="L35" s="18">
        <f t="shared" si="1"/>
        <v>0</v>
      </c>
      <c r="M35" s="11" t="e">
        <f t="shared" si="0"/>
        <v>#DIV/0!</v>
      </c>
    </row>
    <row r="36" spans="1:13" ht="15.75" customHeight="1">
      <c r="A36" s="18">
        <f>'Daftar mahasiswa'!A36</f>
        <v>26</v>
      </c>
      <c r="B36" s="33" t="str">
        <f>'Daftar mahasiswa'!B36</f>
        <v>2400001096</v>
      </c>
      <c r="C36" s="56" t="str">
        <f>'Daftar mahasiswa'!C36</f>
        <v>FAISHAL HANAFI SAPUTRA</v>
      </c>
      <c r="D36" s="55"/>
      <c r="E36" s="55"/>
      <c r="F36" s="55"/>
      <c r="G36" s="55"/>
      <c r="H36" s="55"/>
      <c r="I36" s="55"/>
      <c r="J36" s="55"/>
      <c r="K36" s="55"/>
      <c r="L36" s="18">
        <f t="shared" si="1"/>
        <v>0</v>
      </c>
      <c r="M36" s="11" t="e">
        <f t="shared" si="0"/>
        <v>#DIV/0!</v>
      </c>
    </row>
    <row r="37" spans="1:13" ht="15.75" customHeight="1">
      <c r="A37" s="18">
        <f>'Daftar mahasiswa'!A37</f>
        <v>27</v>
      </c>
      <c r="B37" s="33" t="str">
        <f>'Daftar mahasiswa'!B37</f>
        <v>2400001097</v>
      </c>
      <c r="C37" s="56" t="str">
        <f>'Daftar mahasiswa'!C37</f>
        <v>AGHNIA NUR AINI</v>
      </c>
      <c r="D37" s="55"/>
      <c r="E37" s="55"/>
      <c r="F37" s="55"/>
      <c r="G37" s="55"/>
      <c r="H37" s="55"/>
      <c r="I37" s="55"/>
      <c r="J37" s="55"/>
      <c r="K37" s="55"/>
      <c r="L37" s="18">
        <f t="shared" si="1"/>
        <v>0</v>
      </c>
      <c r="M37" s="11" t="e">
        <f t="shared" si="0"/>
        <v>#DIV/0!</v>
      </c>
    </row>
    <row r="38" spans="1:13" ht="15.75" customHeight="1">
      <c r="A38" s="18">
        <f>'Daftar mahasiswa'!A38</f>
        <v>28</v>
      </c>
      <c r="B38" s="33" t="str">
        <f>'Daftar mahasiswa'!B38</f>
        <v>2400001098</v>
      </c>
      <c r="C38" s="56" t="str">
        <f>'Daftar mahasiswa'!C38</f>
        <v>HASBY ASYIDIQI</v>
      </c>
      <c r="D38" s="55"/>
      <c r="E38" s="55"/>
      <c r="F38" s="55"/>
      <c r="G38" s="55"/>
      <c r="H38" s="55"/>
      <c r="I38" s="55"/>
      <c r="J38" s="55"/>
      <c r="K38" s="55"/>
      <c r="L38" s="18">
        <f t="shared" si="1"/>
        <v>0</v>
      </c>
      <c r="M38" s="11" t="e">
        <f t="shared" si="0"/>
        <v>#DIV/0!</v>
      </c>
    </row>
    <row r="39" spans="1:13" ht="15.75" customHeight="1">
      <c r="A39" s="18">
        <f>'Daftar mahasiswa'!A39</f>
        <v>29</v>
      </c>
      <c r="B39" s="33" t="str">
        <f>'Daftar mahasiswa'!B39</f>
        <v>2400001101</v>
      </c>
      <c r="C39" s="56" t="str">
        <f>'Daftar mahasiswa'!C39</f>
        <v>TALITHA SHAFA SYALSABHILA</v>
      </c>
      <c r="D39" s="55"/>
      <c r="E39" s="55"/>
      <c r="F39" s="55"/>
      <c r="G39" s="55"/>
      <c r="H39" s="55"/>
      <c r="I39" s="55"/>
      <c r="J39" s="55"/>
      <c r="K39" s="55"/>
      <c r="L39" s="18">
        <f t="shared" si="1"/>
        <v>0</v>
      </c>
      <c r="M39" s="11" t="e">
        <f t="shared" si="0"/>
        <v>#DIV/0!</v>
      </c>
    </row>
    <row r="40" spans="1:13" ht="15.75" customHeight="1">
      <c r="A40" s="18">
        <f>'Daftar mahasiswa'!A40</f>
        <v>30</v>
      </c>
      <c r="B40" s="33" t="str">
        <f>'Daftar mahasiswa'!B40</f>
        <v>2400001102</v>
      </c>
      <c r="C40" s="56" t="str">
        <f>'Daftar mahasiswa'!C40</f>
        <v>CITRA RIZKA KHOIRUNNISA</v>
      </c>
      <c r="D40" s="55"/>
      <c r="E40" s="55"/>
      <c r="F40" s="55"/>
      <c r="G40" s="55"/>
      <c r="H40" s="55"/>
      <c r="I40" s="55"/>
      <c r="J40" s="55"/>
      <c r="K40" s="55"/>
      <c r="L40" s="18">
        <f t="shared" si="1"/>
        <v>0</v>
      </c>
      <c r="M40" s="11" t="e">
        <f t="shared" si="0"/>
        <v>#DIV/0!</v>
      </c>
    </row>
    <row r="41" spans="1:13" ht="15.75" customHeight="1">
      <c r="A41" s="18">
        <f>'Daftar mahasiswa'!A41</f>
        <v>31</v>
      </c>
      <c r="B41" s="33" t="str">
        <f>'Daftar mahasiswa'!B41</f>
        <v>2400001103</v>
      </c>
      <c r="C41" s="56" t="str">
        <f>'Daftar mahasiswa'!C41</f>
        <v>RADITYA DANAR FATTAN AZZILA</v>
      </c>
      <c r="D41" s="55"/>
      <c r="E41" s="55"/>
      <c r="F41" s="55"/>
      <c r="G41" s="55"/>
      <c r="H41" s="55"/>
      <c r="I41" s="55"/>
      <c r="J41" s="55"/>
      <c r="K41" s="55"/>
      <c r="L41" s="18">
        <f t="shared" si="1"/>
        <v>0</v>
      </c>
      <c r="M41" s="11" t="e">
        <f t="shared" si="0"/>
        <v>#DIV/0!</v>
      </c>
    </row>
    <row r="42" spans="1:13" ht="15.75" customHeight="1">
      <c r="A42" s="18">
        <f>'Daftar mahasiswa'!A42</f>
        <v>32</v>
      </c>
      <c r="B42" s="33" t="str">
        <f>'Daftar mahasiswa'!B42</f>
        <v>2400001104</v>
      </c>
      <c r="C42" s="56" t="str">
        <f>'Daftar mahasiswa'!C42</f>
        <v>RIDA ISMAWATI</v>
      </c>
      <c r="D42" s="55"/>
      <c r="E42" s="55"/>
      <c r="F42" s="55"/>
      <c r="G42" s="55"/>
      <c r="H42" s="55"/>
      <c r="I42" s="55"/>
      <c r="J42" s="55"/>
      <c r="K42" s="55"/>
      <c r="L42" s="18">
        <f t="shared" si="1"/>
        <v>0</v>
      </c>
      <c r="M42" s="11" t="e">
        <f t="shared" si="0"/>
        <v>#DIV/0!</v>
      </c>
    </row>
    <row r="43" spans="1:13" ht="15.75" customHeight="1">
      <c r="A43" s="18">
        <f>'Daftar mahasiswa'!A43</f>
        <v>33</v>
      </c>
      <c r="B43" s="33" t="str">
        <f>'Daftar mahasiswa'!B43</f>
        <v>2400001105</v>
      </c>
      <c r="C43" s="56" t="str">
        <f>'Daftar mahasiswa'!C43</f>
        <v>WULAN DWI OCTA MULIA</v>
      </c>
      <c r="D43" s="55"/>
      <c r="E43" s="55"/>
      <c r="F43" s="55"/>
      <c r="G43" s="55"/>
      <c r="H43" s="55"/>
      <c r="I43" s="55"/>
      <c r="J43" s="55"/>
      <c r="K43" s="55"/>
      <c r="L43" s="18">
        <f t="shared" si="1"/>
        <v>0</v>
      </c>
      <c r="M43" s="11" t="e">
        <f t="shared" si="0"/>
        <v>#DIV/0!</v>
      </c>
    </row>
    <row r="44" spans="1:13" ht="15.75" customHeight="1">
      <c r="A44" s="18">
        <f>'Daftar mahasiswa'!A44</f>
        <v>34</v>
      </c>
      <c r="B44" s="33" t="str">
        <f>'Daftar mahasiswa'!B44</f>
        <v>2400001106</v>
      </c>
      <c r="C44" s="56" t="str">
        <f>'Daftar mahasiswa'!C44</f>
        <v>SYIFA HUSAINA</v>
      </c>
      <c r="D44" s="55"/>
      <c r="E44" s="55"/>
      <c r="F44" s="55"/>
      <c r="G44" s="55"/>
      <c r="H44" s="55"/>
      <c r="I44" s="55"/>
      <c r="J44" s="55"/>
      <c r="K44" s="55"/>
      <c r="L44" s="18">
        <f t="shared" si="1"/>
        <v>0</v>
      </c>
      <c r="M44" s="11" t="e">
        <f t="shared" si="0"/>
        <v>#DIV/0!</v>
      </c>
    </row>
    <row r="45" spans="1:13" ht="15.75" customHeight="1">
      <c r="A45" s="18">
        <f>'Daftar mahasiswa'!A45</f>
        <v>35</v>
      </c>
      <c r="B45" s="33" t="str">
        <f>'Daftar mahasiswa'!B45</f>
        <v>2411001032</v>
      </c>
      <c r="C45" s="56" t="str">
        <f>'Daftar mahasiswa'!C45</f>
        <v>ZAHIDA ZUKHRUF</v>
      </c>
      <c r="D45" s="55"/>
      <c r="E45" s="55"/>
      <c r="F45" s="55"/>
      <c r="G45" s="55"/>
      <c r="H45" s="55"/>
      <c r="I45" s="55"/>
      <c r="J45" s="55"/>
      <c r="K45" s="55"/>
      <c r="L45" s="18">
        <f t="shared" si="1"/>
        <v>0</v>
      </c>
      <c r="M45" s="11" t="e">
        <f t="shared" si="0"/>
        <v>#DIV/0!</v>
      </c>
    </row>
    <row r="46" spans="1:13" ht="15.75" customHeight="1">
      <c r="A46" s="18">
        <f>'Daftar mahasiswa'!A46</f>
        <v>36</v>
      </c>
      <c r="B46" s="33" t="str">
        <f>'Daftar mahasiswa'!B46</f>
        <v>2411001066</v>
      </c>
      <c r="C46" s="56" t="str">
        <f>'Daftar mahasiswa'!C46</f>
        <v>FAHMI AQILA BAIHAQI</v>
      </c>
      <c r="D46" s="55"/>
      <c r="E46" s="55"/>
      <c r="F46" s="55"/>
      <c r="G46" s="55"/>
      <c r="H46" s="55"/>
      <c r="I46" s="55"/>
      <c r="J46" s="55"/>
      <c r="K46" s="55"/>
      <c r="L46" s="18">
        <f t="shared" si="1"/>
        <v>0</v>
      </c>
      <c r="M46" s="11" t="e">
        <f t="shared" si="0"/>
        <v>#DIV/0!</v>
      </c>
    </row>
    <row r="47" spans="1:13" ht="15.75" customHeight="1">
      <c r="A47" s="18">
        <f>'Daftar mahasiswa'!A47</f>
        <v>37</v>
      </c>
      <c r="B47" s="33" t="str">
        <f>'Daftar mahasiswa'!B47</f>
        <v>2411001072</v>
      </c>
      <c r="C47" s="56" t="str">
        <f>'Daftar mahasiswa'!C47</f>
        <v>MUHAMMAD FIKRIA IZZUDDIN</v>
      </c>
      <c r="D47" s="55"/>
      <c r="E47" s="55"/>
      <c r="F47" s="55"/>
      <c r="G47" s="55"/>
      <c r="H47" s="55"/>
      <c r="I47" s="55"/>
      <c r="J47" s="55"/>
      <c r="K47" s="55"/>
      <c r="L47" s="18">
        <f t="shared" si="1"/>
        <v>0</v>
      </c>
      <c r="M47" s="11" t="e">
        <f t="shared" si="0"/>
        <v>#DIV/0!</v>
      </c>
    </row>
    <row r="48" spans="1:13" ht="15.75" customHeight="1">
      <c r="A48" s="18">
        <f>'Daftar mahasiswa'!A48</f>
        <v>38</v>
      </c>
      <c r="B48" s="33" t="str">
        <f>'Daftar mahasiswa'!B48</f>
        <v>2411001074</v>
      </c>
      <c r="C48" s="56" t="str">
        <f>'Daftar mahasiswa'!C48</f>
        <v>CAHAYA PERMATA DEHANTORO</v>
      </c>
      <c r="D48" s="55"/>
      <c r="E48" s="55"/>
      <c r="F48" s="55"/>
      <c r="G48" s="55"/>
      <c r="H48" s="55"/>
      <c r="I48" s="55"/>
      <c r="J48" s="55"/>
      <c r="K48" s="55"/>
      <c r="L48" s="18">
        <f t="shared" si="1"/>
        <v>0</v>
      </c>
      <c r="M48" s="11" t="e">
        <f t="shared" si="0"/>
        <v>#DIV/0!</v>
      </c>
    </row>
    <row r="49" spans="1:13" ht="15.75" customHeight="1">
      <c r="A49" s="18">
        <f>'Daftar mahasiswa'!A49</f>
        <v>39</v>
      </c>
      <c r="B49" s="33" t="str">
        <f>'Daftar mahasiswa'!B49</f>
        <v>2415001099</v>
      </c>
      <c r="C49" s="56" t="str">
        <f>'Daftar mahasiswa'!C49</f>
        <v>NENG NABILATUL ARSYIYAH</v>
      </c>
      <c r="D49" s="55"/>
      <c r="E49" s="55"/>
      <c r="F49" s="55"/>
      <c r="G49" s="55"/>
      <c r="H49" s="55"/>
      <c r="I49" s="55"/>
      <c r="J49" s="55"/>
      <c r="K49" s="55"/>
      <c r="L49" s="18">
        <f t="shared" si="1"/>
        <v>0</v>
      </c>
      <c r="M49" s="11" t="e">
        <f t="shared" si="0"/>
        <v>#DIV/0!</v>
      </c>
    </row>
    <row r="50" spans="1:13" ht="15.75" customHeight="1">
      <c r="A50" s="18">
        <f>'Daftar mahasiswa'!A50</f>
        <v>40</v>
      </c>
      <c r="B50" s="33" t="str">
        <f>'Daftar mahasiswa'!B50</f>
        <v>2415001100</v>
      </c>
      <c r="C50" s="56" t="str">
        <f>'Daftar mahasiswa'!C50</f>
        <v>RISKI</v>
      </c>
      <c r="D50" s="55"/>
      <c r="E50" s="55"/>
      <c r="F50" s="55"/>
      <c r="G50" s="55"/>
      <c r="H50" s="55"/>
      <c r="I50" s="55"/>
      <c r="J50" s="55"/>
      <c r="K50" s="55"/>
      <c r="L50" s="18">
        <f t="shared" si="1"/>
        <v>0</v>
      </c>
      <c r="M50" s="11" t="e">
        <f t="shared" si="0"/>
        <v>#DIV/0!</v>
      </c>
    </row>
    <row r="51" spans="1:13" ht="15.75" customHeight="1">
      <c r="A51" s="18">
        <f>'Daftar mahasiswa'!A51</f>
        <v>41</v>
      </c>
      <c r="B51" s="33" t="str">
        <f>'Daftar mahasiswa'!B51</f>
        <v>2444001073</v>
      </c>
      <c r="C51" s="56" t="str">
        <f>'Daftar mahasiswa'!C51</f>
        <v>DISNU RESWANDA</v>
      </c>
      <c r="D51" s="55"/>
      <c r="E51" s="55"/>
      <c r="F51" s="55"/>
      <c r="G51" s="55"/>
      <c r="H51" s="55"/>
      <c r="I51" s="55"/>
      <c r="J51" s="55"/>
      <c r="K51" s="55"/>
      <c r="L51" s="18">
        <f t="shared" si="1"/>
        <v>0</v>
      </c>
      <c r="M51" s="11" t="e">
        <f t="shared" si="0"/>
        <v>#DIV/0!</v>
      </c>
    </row>
    <row r="52" spans="1:13" ht="15.75" customHeight="1">
      <c r="A52" s="18">
        <f>'Daftar mahasiswa'!A52</f>
        <v>42</v>
      </c>
      <c r="B52" s="33">
        <f>'Daftar mahasiswa'!B52</f>
        <v>0</v>
      </c>
      <c r="C52" s="56">
        <f>'Daftar mahasiswa'!C52</f>
        <v>0</v>
      </c>
      <c r="D52" s="55"/>
      <c r="E52" s="55"/>
      <c r="F52" s="55"/>
      <c r="G52" s="55"/>
      <c r="H52" s="55"/>
      <c r="I52" s="55"/>
      <c r="J52" s="55"/>
      <c r="K52" s="55"/>
      <c r="L52" s="18">
        <f t="shared" si="1"/>
        <v>0</v>
      </c>
      <c r="M52" s="11" t="e">
        <f t="shared" si="0"/>
        <v>#DIV/0!</v>
      </c>
    </row>
    <row r="53" spans="1:13" ht="15.75" customHeight="1">
      <c r="A53" s="18">
        <f>'Daftar mahasiswa'!A53</f>
        <v>43</v>
      </c>
      <c r="B53" s="33">
        <f>'Daftar mahasiswa'!B53</f>
        <v>0</v>
      </c>
      <c r="C53" s="56">
        <f>'Daftar mahasiswa'!C53</f>
        <v>0</v>
      </c>
      <c r="D53" s="55"/>
      <c r="E53" s="55"/>
      <c r="F53" s="55"/>
      <c r="G53" s="55"/>
      <c r="H53" s="55"/>
      <c r="I53" s="55"/>
      <c r="J53" s="55"/>
      <c r="K53" s="55"/>
      <c r="L53" s="18">
        <f t="shared" si="1"/>
        <v>0</v>
      </c>
      <c r="M53" s="11" t="e">
        <f t="shared" si="0"/>
        <v>#DIV/0!</v>
      </c>
    </row>
    <row r="54" spans="1:13" ht="15.75" customHeight="1">
      <c r="A54" s="18">
        <f>'Daftar mahasiswa'!A54</f>
        <v>44</v>
      </c>
      <c r="B54" s="33">
        <f>'Daftar mahasiswa'!B54</f>
        <v>0</v>
      </c>
      <c r="C54" s="56">
        <f>'Daftar mahasiswa'!C54</f>
        <v>0</v>
      </c>
      <c r="D54" s="55"/>
      <c r="E54" s="55"/>
      <c r="F54" s="55"/>
      <c r="G54" s="55"/>
      <c r="H54" s="55"/>
      <c r="I54" s="55"/>
      <c r="J54" s="55"/>
      <c r="K54" s="55"/>
      <c r="L54" s="18">
        <f t="shared" si="1"/>
        <v>0</v>
      </c>
      <c r="M54" s="11" t="e">
        <f t="shared" si="0"/>
        <v>#DIV/0!</v>
      </c>
    </row>
    <row r="55" spans="1:13" ht="15.75" customHeight="1">
      <c r="A55" s="18">
        <f>'Daftar mahasiswa'!A55</f>
        <v>45</v>
      </c>
      <c r="B55" s="33">
        <f>'Daftar mahasiswa'!B55</f>
        <v>0</v>
      </c>
      <c r="C55" s="56">
        <f>'Daftar mahasiswa'!C55</f>
        <v>0</v>
      </c>
      <c r="D55" s="55"/>
      <c r="E55" s="55"/>
      <c r="F55" s="55"/>
      <c r="G55" s="55"/>
      <c r="H55" s="55"/>
      <c r="I55" s="55"/>
      <c r="J55" s="55"/>
      <c r="K55" s="55"/>
      <c r="L55" s="18">
        <f t="shared" si="1"/>
        <v>0</v>
      </c>
      <c r="M55" s="11" t="e">
        <f t="shared" si="0"/>
        <v>#DIV/0!</v>
      </c>
    </row>
    <row r="56" spans="1:13" ht="15.75" customHeight="1">
      <c r="A56" s="18">
        <f>'Daftar mahasiswa'!A56</f>
        <v>46</v>
      </c>
      <c r="B56" s="33">
        <f>'Daftar mahasiswa'!B56</f>
        <v>0</v>
      </c>
      <c r="C56" s="56">
        <f>'Daftar mahasiswa'!C56</f>
        <v>0</v>
      </c>
      <c r="D56" s="55"/>
      <c r="E56" s="55"/>
      <c r="F56" s="55"/>
      <c r="G56" s="55"/>
      <c r="H56" s="55"/>
      <c r="I56" s="55"/>
      <c r="J56" s="55"/>
      <c r="K56" s="55"/>
      <c r="L56" s="18">
        <f t="shared" si="1"/>
        <v>0</v>
      </c>
      <c r="M56" s="11" t="e">
        <f t="shared" si="0"/>
        <v>#DIV/0!</v>
      </c>
    </row>
    <row r="57" spans="1:13" ht="15.75" customHeight="1">
      <c r="A57" s="18">
        <f>'Daftar mahasiswa'!A57</f>
        <v>47</v>
      </c>
      <c r="B57" s="33">
        <f>'Daftar mahasiswa'!B57</f>
        <v>0</v>
      </c>
      <c r="C57" s="56">
        <f>'Daftar mahasiswa'!C57</f>
        <v>0</v>
      </c>
      <c r="D57" s="55"/>
      <c r="E57" s="55"/>
      <c r="F57" s="55"/>
      <c r="G57" s="55"/>
      <c r="H57" s="55"/>
      <c r="I57" s="55"/>
      <c r="J57" s="55"/>
      <c r="K57" s="55"/>
      <c r="L57" s="18">
        <f t="shared" si="1"/>
        <v>0</v>
      </c>
      <c r="M57" s="11" t="e">
        <f t="shared" si="0"/>
        <v>#DIV/0!</v>
      </c>
    </row>
    <row r="58" spans="1:13" ht="15.75" customHeight="1">
      <c r="A58" s="18">
        <f>'Daftar mahasiswa'!A58</f>
        <v>48</v>
      </c>
      <c r="B58" s="33">
        <f>'Daftar mahasiswa'!B58</f>
        <v>0</v>
      </c>
      <c r="C58" s="56">
        <f>'Daftar mahasiswa'!C58</f>
        <v>0</v>
      </c>
      <c r="D58" s="55"/>
      <c r="E58" s="55"/>
      <c r="F58" s="55"/>
      <c r="G58" s="55"/>
      <c r="H58" s="55"/>
      <c r="I58" s="55"/>
      <c r="J58" s="55"/>
      <c r="K58" s="55"/>
      <c r="L58" s="18">
        <f t="shared" si="1"/>
        <v>0</v>
      </c>
      <c r="M58" s="11" t="e">
        <f t="shared" si="0"/>
        <v>#DIV/0!</v>
      </c>
    </row>
    <row r="59" spans="1:13" ht="15.75" customHeight="1">
      <c r="A59" s="18">
        <f>'Daftar mahasiswa'!A59</f>
        <v>49</v>
      </c>
      <c r="B59" s="33">
        <f>'Daftar mahasiswa'!B59</f>
        <v>0</v>
      </c>
      <c r="C59" s="56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1"/>
        <v>0</v>
      </c>
      <c r="M59" s="11" t="e">
        <f t="shared" si="0"/>
        <v>#DIV/0!</v>
      </c>
    </row>
    <row r="60" spans="1:13" ht="15.75" customHeight="1">
      <c r="A60" s="18">
        <f>'Daftar mahasiswa'!A60</f>
        <v>0</v>
      </c>
      <c r="B60" s="33">
        <f>'Daftar mahasiswa'!B60</f>
        <v>0</v>
      </c>
      <c r="C60" s="56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1"/>
        <v>0</v>
      </c>
      <c r="M60" s="11" t="e">
        <f t="shared" si="0"/>
        <v>#DIV/0!</v>
      </c>
    </row>
    <row r="61" spans="1:13" ht="15.75" customHeight="1">
      <c r="A61" s="18">
        <f>'Daftar mahasiswa'!A61</f>
        <v>0</v>
      </c>
      <c r="B61" s="33">
        <f>'Daftar mahasiswa'!B61</f>
        <v>0</v>
      </c>
      <c r="C61" s="56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1"/>
        <v>0</v>
      </c>
      <c r="M61" s="11" t="e">
        <f t="shared" si="0"/>
        <v>#DIV/0!</v>
      </c>
    </row>
    <row r="62" spans="1:13" ht="15.75" customHeight="1">
      <c r="A62" s="18">
        <f>'Daftar mahasiswa'!A62</f>
        <v>0</v>
      </c>
      <c r="B62" s="33">
        <f>'Daftar mahasiswa'!B62</f>
        <v>0</v>
      </c>
      <c r="C62" s="56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1"/>
        <v>0</v>
      </c>
      <c r="M62" s="11" t="e">
        <f t="shared" si="0"/>
        <v>#DIV/0!</v>
      </c>
    </row>
    <row r="63" spans="1:13" ht="15.75" customHeight="1">
      <c r="A63" s="18">
        <f>'Daftar mahasiswa'!A63</f>
        <v>0</v>
      </c>
      <c r="B63" s="33">
        <f>'Daftar mahasiswa'!B63</f>
        <v>0</v>
      </c>
      <c r="C63" s="56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1"/>
        <v>0</v>
      </c>
      <c r="M63" s="11" t="e">
        <f t="shared" si="0"/>
        <v>#DIV/0!</v>
      </c>
    </row>
    <row r="64" spans="1:13" ht="15.75" customHeight="1">
      <c r="A64" s="18">
        <f>'Daftar mahasiswa'!A64</f>
        <v>0</v>
      </c>
      <c r="B64" s="33">
        <f>'Daftar mahasiswa'!B64</f>
        <v>0</v>
      </c>
      <c r="C64" s="56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1"/>
        <v>0</v>
      </c>
      <c r="M64" s="11" t="e">
        <f t="shared" si="0"/>
        <v>#DIV/0!</v>
      </c>
    </row>
    <row r="65" spans="1:13" ht="15.75" customHeight="1">
      <c r="A65" s="18">
        <f>'Daftar mahasiswa'!A65</f>
        <v>0</v>
      </c>
      <c r="B65" s="33">
        <f>'Daftar mahasiswa'!B65</f>
        <v>0</v>
      </c>
      <c r="C65" s="56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1"/>
        <v>0</v>
      </c>
      <c r="M65" s="11" t="e">
        <f t="shared" si="0"/>
        <v>#DIV/0!</v>
      </c>
    </row>
    <row r="66" spans="1:13" ht="15.75" customHeight="1">
      <c r="A66" s="18">
        <f>'Daftar mahasiswa'!A66</f>
        <v>0</v>
      </c>
      <c r="B66" s="33">
        <f>'Daftar mahasiswa'!B66</f>
        <v>0</v>
      </c>
      <c r="C66" s="56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1"/>
        <v>0</v>
      </c>
      <c r="M66" s="11" t="e">
        <f t="shared" si="0"/>
        <v>#DIV/0!</v>
      </c>
    </row>
    <row r="67" spans="1:13" ht="15.75" customHeight="1">
      <c r="A67" s="18">
        <f>'Daftar mahasiswa'!A67</f>
        <v>0</v>
      </c>
      <c r="B67" s="33">
        <f>'Daftar mahasiswa'!B67</f>
        <v>0</v>
      </c>
      <c r="C67" s="56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1"/>
        <v>0</v>
      </c>
      <c r="M67" s="11" t="e">
        <f t="shared" si="0"/>
        <v>#DIV/0!</v>
      </c>
    </row>
    <row r="68" spans="1:13" ht="15.75" customHeight="1">
      <c r="A68" s="18">
        <f>'Daftar mahasiswa'!A68</f>
        <v>0</v>
      </c>
      <c r="B68" s="33">
        <f>'Daftar mahasiswa'!B68</f>
        <v>0</v>
      </c>
      <c r="C68" s="56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1"/>
        <v>0</v>
      </c>
      <c r="M68" s="11" t="e">
        <f t="shared" si="0"/>
        <v>#DIV/0!</v>
      </c>
    </row>
    <row r="69" spans="1:13" ht="15.75" customHeight="1">
      <c r="A69" s="18">
        <f>'Daftar mahasiswa'!A69</f>
        <v>0</v>
      </c>
      <c r="B69" s="33">
        <f>'Daftar mahasiswa'!B69</f>
        <v>0</v>
      </c>
      <c r="C69" s="56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1"/>
        <v>0</v>
      </c>
      <c r="M69" s="11" t="e">
        <f t="shared" si="0"/>
        <v>#DIV/0!</v>
      </c>
    </row>
    <row r="70" spans="1:13" ht="15.75" customHeight="1">
      <c r="A70" s="18">
        <f>'Daftar mahasiswa'!A70</f>
        <v>0</v>
      </c>
      <c r="B70" s="33">
        <f>'Daftar mahasiswa'!B70</f>
        <v>0</v>
      </c>
      <c r="C70" s="56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1"/>
        <v>0</v>
      </c>
      <c r="M70" s="11" t="e">
        <f t="shared" si="0"/>
        <v>#DIV/0!</v>
      </c>
    </row>
    <row r="71" spans="1:13" ht="15.75" customHeight="1">
      <c r="A71" s="18">
        <f>'Daftar mahasiswa'!A71</f>
        <v>0</v>
      </c>
      <c r="B71" s="33">
        <f>'Daftar mahasiswa'!B71</f>
        <v>0</v>
      </c>
      <c r="C71" s="56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1"/>
        <v>0</v>
      </c>
      <c r="M71" s="11" t="e">
        <f t="shared" si="0"/>
        <v>#DIV/0!</v>
      </c>
    </row>
    <row r="72" spans="1:13" ht="15.75" customHeight="1">
      <c r="A72" s="18">
        <f>'Daftar mahasiswa'!A72</f>
        <v>0</v>
      </c>
      <c r="B72" s="33">
        <f>'Daftar mahasiswa'!B72</f>
        <v>0</v>
      </c>
      <c r="C72" s="56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1"/>
        <v>0</v>
      </c>
      <c r="M72" s="11" t="e">
        <f t="shared" si="0"/>
        <v>#DIV/0!</v>
      </c>
    </row>
    <row r="73" spans="1:13" ht="15.75" customHeight="1">
      <c r="A73" s="18">
        <f>'Daftar mahasiswa'!A73</f>
        <v>0</v>
      </c>
      <c r="B73" s="33">
        <f>'Daftar mahasiswa'!B73</f>
        <v>0</v>
      </c>
      <c r="C73" s="56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1"/>
        <v>0</v>
      </c>
      <c r="M73" s="11" t="e">
        <f t="shared" si="0"/>
        <v>#DIV/0!</v>
      </c>
    </row>
    <row r="74" spans="1:13" ht="15.75" customHeight="1">
      <c r="A74" s="18">
        <f>'Daftar mahasiswa'!A74</f>
        <v>0</v>
      </c>
      <c r="B74" s="33">
        <f>'Daftar mahasiswa'!B74</f>
        <v>0</v>
      </c>
      <c r="C74" s="56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1"/>
        <v>0</v>
      </c>
      <c r="M74" s="11" t="e">
        <f t="shared" si="0"/>
        <v>#DIV/0!</v>
      </c>
    </row>
    <row r="75" spans="1:13" ht="15.75" customHeight="1">
      <c r="A75" s="18">
        <f>'Daftar mahasiswa'!A75</f>
        <v>0</v>
      </c>
      <c r="B75" s="33">
        <f>'Daftar mahasiswa'!B75</f>
        <v>0</v>
      </c>
      <c r="C75" s="56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1"/>
        <v>0</v>
      </c>
      <c r="M75" s="11" t="e">
        <f t="shared" si="0"/>
        <v>#DIV/0!</v>
      </c>
    </row>
    <row r="76" spans="1:13" ht="15.75" customHeight="1">
      <c r="A76" s="18">
        <f>'Daftar mahasiswa'!A76</f>
        <v>0</v>
      </c>
      <c r="B76" s="33">
        <f>'Daftar mahasiswa'!B76</f>
        <v>0</v>
      </c>
      <c r="C76" s="56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1"/>
        <v>0</v>
      </c>
      <c r="M76" s="11" t="e">
        <f t="shared" si="0"/>
        <v>#DIV/0!</v>
      </c>
    </row>
    <row r="77" spans="1:13" ht="15.75" customHeight="1">
      <c r="A77" s="18">
        <f>'Daftar mahasiswa'!A77</f>
        <v>0</v>
      </c>
      <c r="B77" s="33">
        <f>'Daftar mahasiswa'!B77</f>
        <v>0</v>
      </c>
      <c r="C77" s="56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1"/>
        <v>0</v>
      </c>
      <c r="M77" s="11" t="e">
        <f t="shared" si="0"/>
        <v>#DIV/0!</v>
      </c>
    </row>
    <row r="78" spans="1:13" ht="15.75" customHeight="1">
      <c r="A78" s="18">
        <f>'Daftar mahasiswa'!A78</f>
        <v>0</v>
      </c>
      <c r="B78" s="33">
        <f>'Daftar mahasiswa'!B78</f>
        <v>0</v>
      </c>
      <c r="C78" s="56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1"/>
        <v>0</v>
      </c>
      <c r="M78" s="11" t="e">
        <f t="shared" si="0"/>
        <v>#DIV/0!</v>
      </c>
    </row>
    <row r="79" spans="1:13" ht="15.75" customHeight="1">
      <c r="A79" s="18">
        <f>'Daftar mahasiswa'!A79</f>
        <v>0</v>
      </c>
      <c r="B79" s="33">
        <f>'Daftar mahasiswa'!B79</f>
        <v>0</v>
      </c>
      <c r="C79" s="56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1"/>
        <v>0</v>
      </c>
      <c r="M79" s="11" t="e">
        <f t="shared" si="0"/>
        <v>#DIV/0!</v>
      </c>
    </row>
    <row r="80" spans="1:13" ht="15.75" customHeight="1">
      <c r="A80" s="18">
        <f>'Daftar mahasiswa'!A80</f>
        <v>0</v>
      </c>
      <c r="B80" s="33">
        <f>'Daftar mahasiswa'!B80</f>
        <v>0</v>
      </c>
      <c r="C80" s="56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1"/>
        <v>0</v>
      </c>
      <c r="M80" s="11" t="e">
        <f t="shared" si="0"/>
        <v>#DIV/0!</v>
      </c>
    </row>
    <row r="81" spans="1:13" ht="15.75" customHeight="1">
      <c r="A81" s="18">
        <f>'Daftar mahasiswa'!A81</f>
        <v>0</v>
      </c>
      <c r="B81" s="33">
        <f>'Daftar mahasiswa'!B81</f>
        <v>0</v>
      </c>
      <c r="C81" s="56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1"/>
        <v>0</v>
      </c>
      <c r="M81" s="11" t="e">
        <f t="shared" si="0"/>
        <v>#DIV/0!</v>
      </c>
    </row>
    <row r="82" spans="1:13" ht="15.75" customHeight="1">
      <c r="A82" s="18">
        <f>'Daftar mahasiswa'!A82</f>
        <v>0</v>
      </c>
      <c r="B82" s="33">
        <f>'Daftar mahasiswa'!B82</f>
        <v>0</v>
      </c>
      <c r="C82" s="56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1"/>
        <v>0</v>
      </c>
      <c r="M82" s="11" t="e">
        <f t="shared" si="0"/>
        <v>#DIV/0!</v>
      </c>
    </row>
    <row r="83" spans="1:13" ht="15.75" customHeight="1">
      <c r="A83" s="18">
        <f>'Daftar mahasiswa'!A83</f>
        <v>0</v>
      </c>
      <c r="B83" s="33">
        <f>'Daftar mahasiswa'!B83</f>
        <v>0</v>
      </c>
      <c r="C83" s="56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1"/>
        <v>0</v>
      </c>
      <c r="M83" s="11" t="e">
        <f t="shared" si="0"/>
        <v>#DIV/0!</v>
      </c>
    </row>
    <row r="84" spans="1:13" ht="15.75" customHeight="1">
      <c r="A84" s="18">
        <f>'Daftar mahasiswa'!A84</f>
        <v>0</v>
      </c>
      <c r="B84" s="33">
        <f>'Daftar mahasiswa'!B84</f>
        <v>0</v>
      </c>
      <c r="C84" s="56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1"/>
        <v>0</v>
      </c>
      <c r="M84" s="11" t="e">
        <f t="shared" si="0"/>
        <v>#DIV/0!</v>
      </c>
    </row>
    <row r="85" spans="1:13" ht="15.75" customHeight="1">
      <c r="A85" s="18">
        <f>'Daftar mahasiswa'!A85</f>
        <v>0</v>
      </c>
      <c r="B85" s="33">
        <f>'Daftar mahasiswa'!B85</f>
        <v>0</v>
      </c>
      <c r="C85" s="56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1"/>
        <v>0</v>
      </c>
      <c r="M85" s="11" t="e">
        <f t="shared" si="0"/>
        <v>#DIV/0!</v>
      </c>
    </row>
    <row r="86" spans="1:13" ht="15.75" customHeight="1">
      <c r="A86" s="18">
        <f>'Daftar mahasiswa'!A86</f>
        <v>0</v>
      </c>
      <c r="B86" s="33">
        <f>'Daftar mahasiswa'!B86</f>
        <v>0</v>
      </c>
      <c r="C86" s="56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33">
        <f>'Daftar mahasiswa'!B87</f>
        <v>0</v>
      </c>
      <c r="C87" s="56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33">
        <f>'Daftar mahasiswa'!B88</f>
        <v>0</v>
      </c>
      <c r="C88" s="56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33">
        <f>'Daftar mahasiswa'!B89</f>
        <v>0</v>
      </c>
      <c r="C89" s="56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33">
        <f>'Daftar mahasiswa'!B90</f>
        <v>0</v>
      </c>
      <c r="C90" s="56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33">
        <f>'Daftar mahasiswa'!B91</f>
        <v>0</v>
      </c>
      <c r="C91" s="56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33">
        <f>'Daftar mahasiswa'!B92</f>
        <v>0</v>
      </c>
      <c r="C92" s="56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33">
        <f>'Daftar mahasiswa'!B93</f>
        <v>0</v>
      </c>
      <c r="C93" s="56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33">
        <f>'Daftar mahasiswa'!B94</f>
        <v>0</v>
      </c>
      <c r="C94" s="56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33">
        <f>'Daftar mahasiswa'!B95</f>
        <v>0</v>
      </c>
      <c r="C95" s="56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33">
        <f>'Daftar mahasiswa'!B96</f>
        <v>0</v>
      </c>
      <c r="C96" s="56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33">
        <f>'Daftar mahasiswa'!B97</f>
        <v>0</v>
      </c>
      <c r="C97" s="56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33">
        <f>'Daftar mahasiswa'!B98</f>
        <v>0</v>
      </c>
      <c r="C98" s="56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33">
        <f>'Daftar mahasiswa'!B99</f>
        <v>0</v>
      </c>
      <c r="C99" s="56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outlinePr summaryBelow="0" summaryRight="0"/>
  </sheetPr>
  <dimension ref="A1:AP1001"/>
  <sheetViews>
    <sheetView tabSelected="1" topLeftCell="B7" workbookViewId="0">
      <selection activeCell="AF36" sqref="AF36"/>
    </sheetView>
  </sheetViews>
  <sheetFormatPr defaultColWidth="14.453125" defaultRowHeight="15" customHeight="1"/>
  <cols>
    <col min="1" max="1" width="4" customWidth="1"/>
    <col min="2" max="2" width="14.81640625" style="20" customWidth="1"/>
    <col min="3" max="3" width="1.6328125" customWidth="1"/>
    <col min="4" max="4" width="27.453125" customWidth="1"/>
    <col min="5" max="7" width="7" customWidth="1"/>
    <col min="8" max="8" width="7" hidden="1" customWidth="1"/>
    <col min="9" max="9" width="6.453125" hidden="1" customWidth="1"/>
    <col min="10" max="12" width="6" hidden="1" customWidth="1"/>
    <col min="13" max="13" width="5.453125" hidden="1" customWidth="1"/>
    <col min="14" max="14" width="6.6328125" hidden="1" customWidth="1"/>
    <col min="15" max="15" width="8" customWidth="1"/>
    <col min="16" max="16" width="9.1796875" customWidth="1"/>
    <col min="17" max="17" width="8.453125" customWidth="1"/>
    <col min="18" max="18" width="3.81640625" customWidth="1"/>
    <col min="19" max="22" width="4.453125" customWidth="1"/>
    <col min="23" max="23" width="4.81640625" customWidth="1"/>
    <col min="24" max="25" width="4.453125" customWidth="1"/>
    <col min="26" max="27" width="5.1796875" customWidth="1"/>
    <col min="28" max="29" width="7.6328125" customWidth="1"/>
    <col min="30" max="30" width="16.81640625" customWidth="1"/>
    <col min="31" max="31" width="14.453125" customWidth="1"/>
    <col min="32" max="32" width="9.81640625" customWidth="1"/>
    <col min="33" max="42" width="7.36328125" customWidth="1"/>
  </cols>
  <sheetData>
    <row r="1" spans="1:42" ht="15.75" customHeight="1">
      <c r="A1" s="179" t="s">
        <v>75</v>
      </c>
      <c r="B1" s="154"/>
      <c r="C1" s="154"/>
      <c r="D1" s="154"/>
      <c r="E1" s="154"/>
      <c r="F1" s="2"/>
      <c r="I1" s="2"/>
      <c r="L1" s="2"/>
      <c r="O1" s="2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F1" s="1"/>
      <c r="AG1" s="12"/>
      <c r="AH1" s="12"/>
      <c r="AI1" s="1"/>
      <c r="AJ1" s="12"/>
      <c r="AK1" s="12"/>
      <c r="AL1" s="12"/>
      <c r="AM1" s="12"/>
      <c r="AN1" s="12"/>
      <c r="AO1" s="12"/>
      <c r="AP1" s="12"/>
    </row>
    <row r="2" spans="1:42" ht="15.75" customHeight="1">
      <c r="A2" s="153" t="str">
        <f>'Daftar CPL'!A5</f>
        <v>Fakultas</v>
      </c>
      <c r="B2" s="154"/>
      <c r="C2" s="1" t="s">
        <v>49</v>
      </c>
      <c r="D2" s="4" t="s">
        <v>124</v>
      </c>
      <c r="G2" s="2"/>
      <c r="J2" s="2"/>
      <c r="M2" s="2"/>
      <c r="P2" s="2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"/>
      <c r="AF2" s="12"/>
      <c r="AG2" s="1"/>
      <c r="AH2" s="12"/>
      <c r="AI2" s="12"/>
      <c r="AJ2" s="12"/>
      <c r="AK2" s="12"/>
      <c r="AL2" s="12"/>
      <c r="AM2" s="12"/>
      <c r="AN2" s="12"/>
      <c r="AO2" s="12"/>
      <c r="AP2" s="12"/>
    </row>
    <row r="3" spans="1:42" ht="15.75" customHeight="1">
      <c r="A3" s="153" t="str">
        <f>'Daftar CPL'!A6</f>
        <v>Program Studi</v>
      </c>
      <c r="B3" s="154"/>
      <c r="C3" s="1" t="s">
        <v>49</v>
      </c>
      <c r="D3" s="4" t="s">
        <v>125</v>
      </c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ht="15.75" customHeight="1">
      <c r="A4" s="153" t="str">
        <f>'Daftar CPL'!A7</f>
        <v>Tahun Akademik</v>
      </c>
      <c r="B4" s="154"/>
      <c r="C4" s="1" t="s">
        <v>49</v>
      </c>
      <c r="D4" s="4" t="s">
        <v>126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</row>
    <row r="5" spans="1:42" ht="15.75" customHeight="1">
      <c r="A5" s="153" t="str">
        <f>'Daftar CPL'!A8</f>
        <v>Kelas</v>
      </c>
      <c r="B5" s="154"/>
      <c r="C5" s="1" t="s">
        <v>49</v>
      </c>
      <c r="D5" s="4" t="s">
        <v>90</v>
      </c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1:42" ht="15.75" customHeight="1">
      <c r="A6" s="153" t="str">
        <f>'Daftar CPL'!A9</f>
        <v>Matakuliah</v>
      </c>
      <c r="B6" s="154"/>
      <c r="C6" s="1" t="s">
        <v>49</v>
      </c>
      <c r="D6" s="4" t="s">
        <v>127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</row>
    <row r="7" spans="1:42" ht="15.75" customHeight="1">
      <c r="A7" s="153" t="str">
        <f>'Daftar CPL'!A10</f>
        <v>Kode/SKS/Semester</v>
      </c>
      <c r="B7" s="154"/>
      <c r="C7" s="1" t="s">
        <v>49</v>
      </c>
      <c r="D7" s="127" t="s">
        <v>128</v>
      </c>
      <c r="K7" s="1"/>
      <c r="L7" s="12"/>
      <c r="M7" s="12"/>
      <c r="N7" s="13" t="s">
        <v>53</v>
      </c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</row>
    <row r="8" spans="1:42" ht="51.75" customHeight="1">
      <c r="A8" s="153" t="str">
        <f>'Daftar CPL'!A11</f>
        <v>Dosen</v>
      </c>
      <c r="B8" s="154"/>
      <c r="C8" s="1" t="s">
        <v>49</v>
      </c>
      <c r="D8" s="5" t="str">
        <f>'Daftar CPL'!D11</f>
        <v>Dr. Triwati Rahayu, M.Hum</v>
      </c>
      <c r="J8" s="179" t="s">
        <v>76</v>
      </c>
      <c r="K8" s="154"/>
      <c r="L8" s="154"/>
      <c r="M8" s="154"/>
      <c r="N8" s="14">
        <f>'CPL1'!L8+'CPL2'!L8+'CPL3'!L8+'CPL4'!L8+'CPL5'!L8+'CPL6'!L8+'CPL7'!L8+'CPL8'!L8+'CPL9'!L8+'CPL10'!L8</f>
        <v>100</v>
      </c>
      <c r="O8" s="180" t="s">
        <v>77</v>
      </c>
      <c r="P8" s="181"/>
      <c r="Q8" s="181"/>
      <c r="R8" s="181"/>
      <c r="S8" s="181"/>
      <c r="T8" s="181"/>
      <c r="U8" s="20"/>
      <c r="V8" s="20"/>
      <c r="W8" s="20"/>
      <c r="X8" s="20"/>
      <c r="Y8" s="20"/>
      <c r="Z8" s="20"/>
      <c r="AA8" s="20"/>
      <c r="AB8" s="20"/>
      <c r="AC8" s="20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2" ht="15" customHeight="1">
      <c r="A9" s="3"/>
      <c r="B9" s="14" t="s">
        <v>78</v>
      </c>
      <c r="C9" s="1"/>
      <c r="D9" s="5"/>
      <c r="J9" s="1"/>
      <c r="N9" s="14"/>
      <c r="O9" s="15"/>
      <c r="P9" s="16"/>
      <c r="Q9" s="16"/>
      <c r="R9" s="16"/>
      <c r="S9" s="16"/>
      <c r="T9" s="16"/>
      <c r="U9" s="20"/>
      <c r="V9" s="20"/>
      <c r="W9" s="20"/>
      <c r="X9" s="20"/>
      <c r="Y9" s="20"/>
      <c r="Z9" s="20"/>
      <c r="AA9" s="20"/>
      <c r="AB9" s="182" t="s">
        <v>79</v>
      </c>
      <c r="AC9" s="182"/>
      <c r="AF9" s="12"/>
      <c r="AG9" s="182" t="s">
        <v>80</v>
      </c>
      <c r="AH9" s="182"/>
      <c r="AI9" s="6"/>
      <c r="AJ9" s="12"/>
      <c r="AK9" s="12"/>
      <c r="AL9" s="12"/>
      <c r="AM9" s="12"/>
      <c r="AN9" s="12"/>
      <c r="AO9" s="12"/>
      <c r="AP9" s="12"/>
    </row>
    <row r="10" spans="1:42" ht="15.75" customHeight="1">
      <c r="A10" s="208" t="s">
        <v>50</v>
      </c>
      <c r="B10" s="208" t="s">
        <v>51</v>
      </c>
      <c r="C10" s="158" t="s">
        <v>52</v>
      </c>
      <c r="D10" s="178"/>
      <c r="E10" s="171" t="s">
        <v>81</v>
      </c>
      <c r="F10" s="136"/>
      <c r="G10" s="136"/>
      <c r="H10" s="136"/>
      <c r="I10" s="136"/>
      <c r="J10" s="136"/>
      <c r="K10" s="136"/>
      <c r="L10" s="136"/>
      <c r="M10" s="136"/>
      <c r="N10" s="144"/>
      <c r="O10" s="192" t="s">
        <v>82</v>
      </c>
      <c r="P10" s="194" t="s">
        <v>83</v>
      </c>
      <c r="R10" s="183" t="s">
        <v>84</v>
      </c>
      <c r="S10" s="184"/>
      <c r="T10" s="184"/>
      <c r="U10" s="184"/>
      <c r="V10" s="184"/>
      <c r="W10" s="184"/>
      <c r="X10" s="184"/>
      <c r="Y10" s="184"/>
      <c r="Z10" s="184"/>
      <c r="AA10" s="185"/>
      <c r="AB10" s="20"/>
      <c r="AC10" s="20"/>
      <c r="AD10" s="186" t="s">
        <v>85</v>
      </c>
      <c r="AE10" s="187"/>
      <c r="AF10" s="187"/>
      <c r="AG10" s="188"/>
      <c r="AH10" s="189"/>
      <c r="AI10" s="190"/>
      <c r="AJ10" s="12"/>
      <c r="AK10" s="12"/>
      <c r="AL10" s="12"/>
      <c r="AM10" s="12"/>
      <c r="AN10" s="12"/>
      <c r="AO10" s="12"/>
      <c r="AP10" s="12"/>
    </row>
    <row r="11" spans="1:42" ht="15.75" customHeight="1">
      <c r="A11" s="195"/>
      <c r="B11" s="209"/>
      <c r="C11" s="193"/>
      <c r="D11" s="210"/>
      <c r="E11" s="7" t="s">
        <v>11</v>
      </c>
      <c r="F11" s="7" t="s">
        <v>12</v>
      </c>
      <c r="G11" s="7" t="s">
        <v>14</v>
      </c>
      <c r="H11" s="7" t="s">
        <v>16</v>
      </c>
      <c r="I11" s="7" t="s">
        <v>17</v>
      </c>
      <c r="J11" s="7" t="s">
        <v>18</v>
      </c>
      <c r="K11" s="7" t="s">
        <v>19</v>
      </c>
      <c r="L11" s="7" t="s">
        <v>20</v>
      </c>
      <c r="M11" s="7" t="s">
        <v>21</v>
      </c>
      <c r="N11" s="7" t="s">
        <v>22</v>
      </c>
      <c r="O11" s="193"/>
      <c r="P11" s="195"/>
      <c r="R11" s="21">
        <v>1</v>
      </c>
      <c r="S11" s="21">
        <v>2</v>
      </c>
      <c r="T11" s="21">
        <v>3</v>
      </c>
      <c r="U11" s="21">
        <v>4</v>
      </c>
      <c r="V11" s="21">
        <v>5</v>
      </c>
      <c r="W11" s="21">
        <v>6</v>
      </c>
      <c r="X11" s="21">
        <v>7</v>
      </c>
      <c r="Y11" s="21">
        <v>8</v>
      </c>
      <c r="Z11" s="21">
        <v>9</v>
      </c>
      <c r="AA11" s="21">
        <v>10</v>
      </c>
      <c r="AB11" s="20"/>
      <c r="AC11" s="20"/>
      <c r="AD11" s="23" t="s">
        <v>86</v>
      </c>
      <c r="AE11" s="24" t="s">
        <v>87</v>
      </c>
      <c r="AF11" s="25" t="s">
        <v>88</v>
      </c>
      <c r="AG11" s="42" t="s">
        <v>89</v>
      </c>
      <c r="AH11" s="43"/>
      <c r="AI11" s="12"/>
      <c r="AJ11" s="12"/>
      <c r="AK11" s="12"/>
      <c r="AL11" s="12"/>
      <c r="AM11" s="12"/>
      <c r="AN11" s="12"/>
      <c r="AO11" s="12"/>
      <c r="AP11" s="12"/>
    </row>
    <row r="12" spans="1:42" ht="15.75" customHeight="1">
      <c r="A12" s="8">
        <f>'Daftar mahasiswa'!A11</f>
        <v>1</v>
      </c>
      <c r="B12" s="18" t="str">
        <f>'Daftar mahasiswa'!B11</f>
        <v>2400001064</v>
      </c>
      <c r="C12" s="191" t="str">
        <f>'Daftar mahasiswa'!C11</f>
        <v>RAFIFA KHAIRUNNISA</v>
      </c>
      <c r="D12" s="144"/>
      <c r="E12" s="11" t="e">
        <f>'CPL1'!M11</f>
        <v>#DIV/0!</v>
      </c>
      <c r="F12" s="11">
        <f>'CPL2'!M11</f>
        <v>80</v>
      </c>
      <c r="G12" s="11">
        <f>'CPL3'!M11</f>
        <v>84.444444444444443</v>
      </c>
      <c r="H12" s="11" t="e">
        <f>'CPL4'!M11</f>
        <v>#DIV/0!</v>
      </c>
      <c r="I12" s="11" t="e">
        <f>'CPL5'!M11</f>
        <v>#DIV/0!</v>
      </c>
      <c r="J12" s="11" t="e">
        <f>'CPL6'!M11</f>
        <v>#DIV/0!</v>
      </c>
      <c r="K12" s="11" t="e">
        <f>'CPL7'!M11</f>
        <v>#DIV/0!</v>
      </c>
      <c r="L12" s="11" t="e">
        <f>'CPL8'!M11</f>
        <v>#DIV/0!</v>
      </c>
      <c r="M12" s="11" t="e">
        <f>'CPL9'!M11</f>
        <v>#DIV/0!</v>
      </c>
      <c r="N12" s="11" t="e">
        <f>'CPL10'!M11</f>
        <v>#DIV/0!</v>
      </c>
      <c r="O12" s="17">
        <f>'CPL1'!L11+'CPL2'!L11+'CPL3'!L11+'CPL4'!L11+'CPL5'!L11+'CPL6'!L11+'CPL7'!L11+'CPL8'!L11+'CPL9'!L11+'CPL10'!L11</f>
        <v>84</v>
      </c>
      <c r="P12" s="18" t="str">
        <f>IF(O12&gt;=80,"A",IF(O12&gt;=76.25,"A-",IF(O12&gt;=68.75,"B+",IF(O12&gt;=65,"B",IF(O12&gt;=62.5,"B-",IF(O12&gt;=57.5,"C+",IF(O12&gt;=55,"C",IF(O12&gt;=51.25,"C-",IF(O12&gt;=43.75,"D+",IF(O12&gt;=40,"D","E"))))))))))</f>
        <v>A</v>
      </c>
      <c r="R12" s="22" t="e">
        <f t="shared" ref="R12:AA12" si="0">IF(E12&gt;=80,"E",IF(E12&gt;=65,"G",IF(E12&gt;=55,"A",IF(E12&gt;=40,"D","U"))))</f>
        <v>#DIV/0!</v>
      </c>
      <c r="S12" s="22" t="str">
        <f t="shared" si="0"/>
        <v>E</v>
      </c>
      <c r="T12" s="22" t="str">
        <f t="shared" si="0"/>
        <v>E</v>
      </c>
      <c r="U12" s="22" t="e">
        <f t="shared" si="0"/>
        <v>#DIV/0!</v>
      </c>
      <c r="V12" s="22" t="e">
        <f t="shared" si="0"/>
        <v>#DIV/0!</v>
      </c>
      <c r="W12" s="22" t="e">
        <f t="shared" si="0"/>
        <v>#DIV/0!</v>
      </c>
      <c r="X12" s="22" t="e">
        <f t="shared" si="0"/>
        <v>#DIV/0!</v>
      </c>
      <c r="Y12" s="22" t="e">
        <f t="shared" si="0"/>
        <v>#DIV/0!</v>
      </c>
      <c r="Z12" s="22" t="e">
        <f t="shared" si="0"/>
        <v>#DIV/0!</v>
      </c>
      <c r="AA12" s="22" t="e">
        <f t="shared" si="0"/>
        <v>#DIV/0!</v>
      </c>
      <c r="AB12" s="20"/>
      <c r="AC12" s="20"/>
      <c r="AD12" s="26">
        <v>80</v>
      </c>
      <c r="AE12" s="27" t="s">
        <v>90</v>
      </c>
      <c r="AF12" s="28">
        <f>COUNTIF($P$12:$P$52,AE12)</f>
        <v>27</v>
      </c>
      <c r="AG12" s="44">
        <f>AF12/$AF$23*100</f>
        <v>65.853658536585371</v>
      </c>
      <c r="AH12" s="12"/>
      <c r="AI12" s="12"/>
      <c r="AJ12" s="12"/>
      <c r="AK12" s="12"/>
      <c r="AL12" s="12"/>
      <c r="AM12" s="12"/>
      <c r="AN12" s="12"/>
      <c r="AO12" s="12"/>
      <c r="AP12" s="12"/>
    </row>
    <row r="13" spans="1:42" ht="15.75" customHeight="1">
      <c r="A13" s="8">
        <f>'Daftar mahasiswa'!A12</f>
        <v>2</v>
      </c>
      <c r="B13" s="18" t="str">
        <f>'Daftar mahasiswa'!B12</f>
        <v>2400001065</v>
      </c>
      <c r="C13" s="191" t="str">
        <f>'Daftar mahasiswa'!C12</f>
        <v>ZAHRA AULIA DEWI</v>
      </c>
      <c r="D13" s="144"/>
      <c r="E13" s="11" t="e">
        <f>'CPL1'!M12</f>
        <v>#DIV/0!</v>
      </c>
      <c r="F13" s="11">
        <f>'CPL2'!M12</f>
        <v>80</v>
      </c>
      <c r="G13" s="11">
        <f>'CPL3'!M12</f>
        <v>85.555555555555557</v>
      </c>
      <c r="H13" s="11" t="e">
        <f>'CPL4'!M12</f>
        <v>#DIV/0!</v>
      </c>
      <c r="I13" s="11" t="e">
        <f>'CPL5'!M12</f>
        <v>#DIV/0!</v>
      </c>
      <c r="J13" s="11" t="e">
        <f>'CPL6'!M12</f>
        <v>#DIV/0!</v>
      </c>
      <c r="K13" s="11" t="e">
        <f>'CPL7'!M12</f>
        <v>#DIV/0!</v>
      </c>
      <c r="L13" s="11" t="e">
        <f>'CPL8'!M12</f>
        <v>#DIV/0!</v>
      </c>
      <c r="M13" s="11" t="e">
        <f>'CPL9'!M12</f>
        <v>#DIV/0!</v>
      </c>
      <c r="N13" s="11" t="e">
        <f>'CPL10'!M12</f>
        <v>#DIV/0!</v>
      </c>
      <c r="O13" s="17">
        <f>'CPL1'!L12+'CPL2'!L12+'CPL3'!L12+'CPL4'!L12+'CPL5'!L12+'CPL6'!L12+'CPL7'!L12+'CPL8'!L12+'CPL9'!L12+'CPL10'!L12</f>
        <v>85</v>
      </c>
      <c r="P13" s="18" t="str">
        <f t="shared" ref="P13:P76" si="1">IF(O13&gt;=80,"A",IF(O13&gt;=76.25,"A-",IF(O13&gt;=68.75,"B+",IF(O13&gt;=65,"B",IF(O13&gt;=62.5,"B-",IF(O13&gt;=57.5,"C+",IF(O13&gt;=55,"C",IF(O13&gt;=51.25,"C-",IF(O13&gt;=43.75,"D+",IF(O13&gt;=40,"D","E"))))))))))</f>
        <v>A</v>
      </c>
      <c r="R13" s="18" t="e">
        <f t="shared" ref="R13:AA13" si="2">IF(E13&gt;=80,"E",IF(E13&gt;=65,"G",IF(E13&gt;=55,"A",IF(E13&gt;=40,"D","U"))))</f>
        <v>#DIV/0!</v>
      </c>
      <c r="S13" s="18" t="str">
        <f t="shared" si="2"/>
        <v>E</v>
      </c>
      <c r="T13" s="18" t="str">
        <f t="shared" si="2"/>
        <v>E</v>
      </c>
      <c r="U13" s="18" t="e">
        <f t="shared" si="2"/>
        <v>#DIV/0!</v>
      </c>
      <c r="V13" s="18" t="e">
        <f t="shared" si="2"/>
        <v>#DIV/0!</v>
      </c>
      <c r="W13" s="18" t="e">
        <f t="shared" si="2"/>
        <v>#DIV/0!</v>
      </c>
      <c r="X13" s="18" t="e">
        <f t="shared" si="2"/>
        <v>#DIV/0!</v>
      </c>
      <c r="Y13" s="18" t="e">
        <f t="shared" si="2"/>
        <v>#DIV/0!</v>
      </c>
      <c r="Z13" s="18" t="e">
        <f t="shared" si="2"/>
        <v>#DIV/0!</v>
      </c>
      <c r="AA13" s="18" t="e">
        <f t="shared" si="2"/>
        <v>#DIV/0!</v>
      </c>
      <c r="AB13" s="20"/>
      <c r="AC13" s="20"/>
      <c r="AD13" s="26">
        <v>76.25</v>
      </c>
      <c r="AE13" s="29" t="s">
        <v>91</v>
      </c>
      <c r="AF13" s="28">
        <f t="shared" ref="AF13:AF22" si="3">COUNTIF($P$12:$P$52,AE13)</f>
        <v>11</v>
      </c>
      <c r="AG13" s="44">
        <f t="shared" ref="AG13:AG22" si="4">AF13/$AF$23*100</f>
        <v>26.829268292682929</v>
      </c>
      <c r="AH13" s="12"/>
      <c r="AI13" s="12"/>
      <c r="AJ13" s="12"/>
      <c r="AK13" s="12"/>
      <c r="AL13" s="12"/>
      <c r="AM13" s="45"/>
      <c r="AN13" s="12"/>
      <c r="AO13" s="12"/>
      <c r="AP13" s="12"/>
    </row>
    <row r="14" spans="1:42" ht="15.75" customHeight="1">
      <c r="A14" s="8">
        <f>'Daftar mahasiswa'!A13</f>
        <v>3</v>
      </c>
      <c r="B14" s="18" t="str">
        <f>'Daftar mahasiswa'!B13</f>
        <v>2400001067</v>
      </c>
      <c r="C14" s="191" t="str">
        <f>'Daftar mahasiswa'!C13</f>
        <v>TALITHA SALWA NIRMALA</v>
      </c>
      <c r="D14" s="144"/>
      <c r="E14" s="11" t="e">
        <f>'CPL1'!M13</f>
        <v>#DIV/0!</v>
      </c>
      <c r="F14" s="11">
        <f>'CPL2'!M13</f>
        <v>80</v>
      </c>
      <c r="G14" s="11">
        <f>'CPL3'!M13</f>
        <v>82.777777777777771</v>
      </c>
      <c r="H14" s="11" t="e">
        <f>'CPL4'!M13</f>
        <v>#DIV/0!</v>
      </c>
      <c r="I14" s="11" t="e">
        <f>'CPL5'!M13</f>
        <v>#DIV/0!</v>
      </c>
      <c r="J14" s="11" t="e">
        <f>'CPL6'!M13</f>
        <v>#DIV/0!</v>
      </c>
      <c r="K14" s="11" t="e">
        <f>'CPL7'!M13</f>
        <v>#DIV/0!</v>
      </c>
      <c r="L14" s="11" t="e">
        <f>'CPL8'!M13</f>
        <v>#DIV/0!</v>
      </c>
      <c r="M14" s="11" t="e">
        <f>'CPL9'!M13</f>
        <v>#DIV/0!</v>
      </c>
      <c r="N14" s="11" t="e">
        <f>'CPL10'!M13</f>
        <v>#DIV/0!</v>
      </c>
      <c r="O14" s="17">
        <f>'CPL1'!L13+'CPL2'!L13+'CPL3'!L13+'CPL4'!L13+'CPL5'!L13+'CPL6'!L13+'CPL7'!L13+'CPL8'!L13+'CPL9'!L13+'CPL10'!L13</f>
        <v>82.5</v>
      </c>
      <c r="P14" s="18" t="str">
        <f t="shared" si="1"/>
        <v>A</v>
      </c>
      <c r="R14" s="18" t="e">
        <f t="shared" ref="R14:AA14" si="5">IF(E14&gt;=80,"E",IF(E14&gt;=65,"G",IF(E14&gt;=55,"A",IF(E14&gt;=40,"D","U"))))</f>
        <v>#DIV/0!</v>
      </c>
      <c r="S14" s="18" t="str">
        <f t="shared" si="5"/>
        <v>E</v>
      </c>
      <c r="T14" s="18" t="str">
        <f t="shared" si="5"/>
        <v>E</v>
      </c>
      <c r="U14" s="18" t="e">
        <f t="shared" si="5"/>
        <v>#DIV/0!</v>
      </c>
      <c r="V14" s="18" t="e">
        <f t="shared" si="5"/>
        <v>#DIV/0!</v>
      </c>
      <c r="W14" s="18" t="e">
        <f t="shared" si="5"/>
        <v>#DIV/0!</v>
      </c>
      <c r="X14" s="18" t="e">
        <f t="shared" si="5"/>
        <v>#DIV/0!</v>
      </c>
      <c r="Y14" s="18" t="e">
        <f t="shared" si="5"/>
        <v>#DIV/0!</v>
      </c>
      <c r="Z14" s="18" t="e">
        <f t="shared" si="5"/>
        <v>#DIV/0!</v>
      </c>
      <c r="AA14" s="18" t="e">
        <f t="shared" si="5"/>
        <v>#DIV/0!</v>
      </c>
      <c r="AB14" s="20"/>
      <c r="AC14" s="20"/>
      <c r="AD14" s="26">
        <v>68.75</v>
      </c>
      <c r="AE14" s="29" t="s">
        <v>92</v>
      </c>
      <c r="AF14" s="28">
        <f t="shared" si="3"/>
        <v>0</v>
      </c>
      <c r="AG14" s="44">
        <f t="shared" si="4"/>
        <v>0</v>
      </c>
      <c r="AH14" s="12"/>
      <c r="AI14" s="12"/>
      <c r="AJ14" s="12"/>
      <c r="AK14" s="12"/>
      <c r="AL14" s="12"/>
      <c r="AM14" s="12"/>
      <c r="AN14" s="12"/>
      <c r="AO14" s="12"/>
      <c r="AP14" s="12"/>
    </row>
    <row r="15" spans="1:42" ht="15.75" customHeight="1">
      <c r="A15" s="8">
        <f>'Daftar mahasiswa'!A14</f>
        <v>4</v>
      </c>
      <c r="B15" s="33" t="str">
        <f>'Daftar mahasiswa'!B14</f>
        <v>2400001068</v>
      </c>
      <c r="C15" s="191" t="str">
        <f>'Daftar mahasiswa'!C14</f>
        <v>MUHAMMAD FASIHULLISAN</v>
      </c>
      <c r="D15" s="144"/>
      <c r="E15" s="11" t="e">
        <f>'CPL1'!M14</f>
        <v>#DIV/0!</v>
      </c>
      <c r="F15" s="11">
        <f>'CPL2'!M14</f>
        <v>80</v>
      </c>
      <c r="G15" s="11">
        <f>'CPL3'!M14</f>
        <v>78.333333333333329</v>
      </c>
      <c r="H15" s="11" t="e">
        <f>'CPL4'!M14</f>
        <v>#DIV/0!</v>
      </c>
      <c r="I15" s="11" t="e">
        <f>'CPL5'!M14</f>
        <v>#DIV/0!</v>
      </c>
      <c r="J15" s="11" t="e">
        <f>'CPL6'!M14</f>
        <v>#DIV/0!</v>
      </c>
      <c r="K15" s="11" t="e">
        <f>'CPL7'!M14</f>
        <v>#DIV/0!</v>
      </c>
      <c r="L15" s="11" t="e">
        <f>'CPL8'!M14</f>
        <v>#DIV/0!</v>
      </c>
      <c r="M15" s="11" t="e">
        <f>'CPL9'!M14</f>
        <v>#DIV/0!</v>
      </c>
      <c r="N15" s="11" t="e">
        <f>'CPL10'!M14</f>
        <v>#DIV/0!</v>
      </c>
      <c r="O15" s="17">
        <f>'CPL1'!L14+'CPL2'!L14+'CPL3'!L14+'CPL4'!L14+'CPL5'!L14+'CPL6'!L14+'CPL7'!L14+'CPL8'!L14+'CPL9'!L14+'CPL10'!L14</f>
        <v>78.5</v>
      </c>
      <c r="P15" s="18" t="str">
        <f t="shared" si="1"/>
        <v>A-</v>
      </c>
      <c r="R15" s="18" t="e">
        <f t="shared" ref="R15:AA15" si="6">IF(E15&gt;=80,"E",IF(E15&gt;=65,"G",IF(E15&gt;=55,"A",IF(E15&gt;=40,"D","U"))))</f>
        <v>#DIV/0!</v>
      </c>
      <c r="S15" s="18" t="str">
        <f t="shared" si="6"/>
        <v>E</v>
      </c>
      <c r="T15" s="18" t="str">
        <f t="shared" si="6"/>
        <v>G</v>
      </c>
      <c r="U15" s="18" t="e">
        <f t="shared" si="6"/>
        <v>#DIV/0!</v>
      </c>
      <c r="V15" s="18" t="e">
        <f t="shared" si="6"/>
        <v>#DIV/0!</v>
      </c>
      <c r="W15" s="18" t="e">
        <f t="shared" si="6"/>
        <v>#DIV/0!</v>
      </c>
      <c r="X15" s="18" t="e">
        <f t="shared" si="6"/>
        <v>#DIV/0!</v>
      </c>
      <c r="Y15" s="18" t="e">
        <f t="shared" si="6"/>
        <v>#DIV/0!</v>
      </c>
      <c r="Z15" s="18" t="e">
        <f t="shared" si="6"/>
        <v>#DIV/0!</v>
      </c>
      <c r="AA15" s="18" t="e">
        <f t="shared" si="6"/>
        <v>#DIV/0!</v>
      </c>
      <c r="AB15" s="20"/>
      <c r="AC15" s="20"/>
      <c r="AD15" s="26">
        <v>65</v>
      </c>
      <c r="AE15" s="29" t="s">
        <v>93</v>
      </c>
      <c r="AF15" s="28">
        <f t="shared" si="3"/>
        <v>0</v>
      </c>
      <c r="AG15" s="44">
        <f t="shared" si="4"/>
        <v>0</v>
      </c>
      <c r="AH15" s="12"/>
      <c r="AI15" s="12"/>
      <c r="AJ15" s="12"/>
      <c r="AK15" s="12"/>
      <c r="AL15" s="12"/>
      <c r="AM15" s="12"/>
      <c r="AN15" s="12"/>
      <c r="AO15" s="12"/>
      <c r="AP15" s="12"/>
    </row>
    <row r="16" spans="1:42" ht="15.75" customHeight="1">
      <c r="A16" s="8">
        <f>'Daftar mahasiswa'!A15</f>
        <v>5</v>
      </c>
      <c r="B16" s="33" t="str">
        <f>'Daftar mahasiswa'!B15</f>
        <v>2400001069</v>
      </c>
      <c r="C16" s="191" t="str">
        <f>'Daftar mahasiswa'!C15</f>
        <v>AMELIA PUTRI JULIYANTI</v>
      </c>
      <c r="D16" s="144"/>
      <c r="E16" s="11" t="e">
        <f>'CPL1'!M15</f>
        <v>#DIV/0!</v>
      </c>
      <c r="F16" s="11">
        <f>'CPL2'!M15</f>
        <v>80</v>
      </c>
      <c r="G16" s="11">
        <f>'CPL3'!M15</f>
        <v>78.333333333333329</v>
      </c>
      <c r="H16" s="11" t="e">
        <f>'CPL4'!M15</f>
        <v>#DIV/0!</v>
      </c>
      <c r="I16" s="11" t="e">
        <f>'CPL5'!M15</f>
        <v>#DIV/0!</v>
      </c>
      <c r="J16" s="11" t="e">
        <f>'CPL6'!M15</f>
        <v>#DIV/0!</v>
      </c>
      <c r="K16" s="11" t="e">
        <f>'CPL7'!M15</f>
        <v>#DIV/0!</v>
      </c>
      <c r="L16" s="11" t="e">
        <f>'CPL8'!M15</f>
        <v>#DIV/0!</v>
      </c>
      <c r="M16" s="11" t="e">
        <f>'CPL9'!M15</f>
        <v>#DIV/0!</v>
      </c>
      <c r="N16" s="11" t="e">
        <f>'CPL10'!M15</f>
        <v>#DIV/0!</v>
      </c>
      <c r="O16" s="17">
        <f>'CPL1'!L15+'CPL2'!L15+'CPL3'!L15+'CPL4'!L15+'CPL5'!L15+'CPL6'!L15+'CPL7'!L15+'CPL8'!L15+'CPL9'!L15+'CPL10'!L15</f>
        <v>78.5</v>
      </c>
      <c r="P16" s="18" t="str">
        <f t="shared" si="1"/>
        <v>A-</v>
      </c>
      <c r="R16" s="18" t="e">
        <f t="shared" ref="R16:AA16" si="7">IF(E16&gt;=80,"E",IF(E16&gt;=65,"G",IF(E16&gt;=55,"A",IF(E16&gt;=40,"D","U"))))</f>
        <v>#DIV/0!</v>
      </c>
      <c r="S16" s="18" t="str">
        <f t="shared" si="7"/>
        <v>E</v>
      </c>
      <c r="T16" s="18" t="str">
        <f t="shared" si="7"/>
        <v>G</v>
      </c>
      <c r="U16" s="18" t="e">
        <f t="shared" si="7"/>
        <v>#DIV/0!</v>
      </c>
      <c r="V16" s="18" t="e">
        <f t="shared" si="7"/>
        <v>#DIV/0!</v>
      </c>
      <c r="W16" s="18" t="e">
        <f t="shared" si="7"/>
        <v>#DIV/0!</v>
      </c>
      <c r="X16" s="18" t="e">
        <f t="shared" si="7"/>
        <v>#DIV/0!</v>
      </c>
      <c r="Y16" s="18" t="e">
        <f t="shared" si="7"/>
        <v>#DIV/0!</v>
      </c>
      <c r="Z16" s="18" t="e">
        <f t="shared" si="7"/>
        <v>#DIV/0!</v>
      </c>
      <c r="AA16" s="18" t="e">
        <f t="shared" si="7"/>
        <v>#DIV/0!</v>
      </c>
      <c r="AB16" s="20"/>
      <c r="AC16" s="20"/>
      <c r="AD16" s="26">
        <v>62.5</v>
      </c>
      <c r="AE16" s="29" t="s">
        <v>94</v>
      </c>
      <c r="AF16" s="28">
        <f t="shared" si="3"/>
        <v>0</v>
      </c>
      <c r="AG16" s="44">
        <f t="shared" si="4"/>
        <v>0</v>
      </c>
      <c r="AH16" s="12"/>
      <c r="AI16" s="12"/>
      <c r="AJ16" s="12"/>
      <c r="AK16" s="12"/>
      <c r="AL16" s="12"/>
      <c r="AM16" s="12"/>
      <c r="AN16" s="12"/>
      <c r="AO16" s="12"/>
      <c r="AP16" s="12"/>
    </row>
    <row r="17" spans="1:42" ht="15.75" customHeight="1">
      <c r="A17" s="8">
        <f>'Daftar mahasiswa'!A16</f>
        <v>6</v>
      </c>
      <c r="B17" s="33" t="str">
        <f>'Daftar mahasiswa'!B16</f>
        <v>2400001070</v>
      </c>
      <c r="C17" s="191" t="str">
        <f>'Daftar mahasiswa'!C16</f>
        <v>FITRI AHMAD</v>
      </c>
      <c r="D17" s="144"/>
      <c r="E17" s="11" t="e">
        <f>'CPL1'!M16</f>
        <v>#DIV/0!</v>
      </c>
      <c r="F17" s="11">
        <f>'CPL2'!M16</f>
        <v>80</v>
      </c>
      <c r="G17" s="11">
        <f>'CPL3'!M16</f>
        <v>85.555555555555557</v>
      </c>
      <c r="H17" s="11" t="e">
        <f>'CPL4'!M16</f>
        <v>#DIV/0!</v>
      </c>
      <c r="I17" s="11" t="e">
        <f>'CPL5'!M16</f>
        <v>#DIV/0!</v>
      </c>
      <c r="J17" s="11" t="e">
        <f>'CPL6'!M16</f>
        <v>#DIV/0!</v>
      </c>
      <c r="K17" s="11" t="e">
        <f>'CPL7'!M16</f>
        <v>#DIV/0!</v>
      </c>
      <c r="L17" s="11" t="e">
        <f>'CPL8'!M16</f>
        <v>#DIV/0!</v>
      </c>
      <c r="M17" s="11" t="e">
        <f>'CPL9'!M16</f>
        <v>#DIV/0!</v>
      </c>
      <c r="N17" s="11" t="e">
        <f>'CPL10'!M16</f>
        <v>#DIV/0!</v>
      </c>
      <c r="O17" s="17">
        <f>'CPL1'!L16+'CPL2'!L16+'CPL3'!L16+'CPL4'!L16+'CPL5'!L16+'CPL6'!L16+'CPL7'!L16+'CPL8'!L16+'CPL9'!L16+'CPL10'!L16</f>
        <v>85</v>
      </c>
      <c r="P17" s="18" t="str">
        <f t="shared" si="1"/>
        <v>A</v>
      </c>
      <c r="R17" s="18" t="e">
        <f t="shared" ref="R17:AA17" si="8">IF(E17&gt;=80,"E",IF(E17&gt;=65,"G",IF(E17&gt;=55,"A",IF(E17&gt;=40,"D","U"))))</f>
        <v>#DIV/0!</v>
      </c>
      <c r="S17" s="18" t="str">
        <f t="shared" si="8"/>
        <v>E</v>
      </c>
      <c r="T17" s="18" t="str">
        <f t="shared" si="8"/>
        <v>E</v>
      </c>
      <c r="U17" s="18" t="e">
        <f t="shared" si="8"/>
        <v>#DIV/0!</v>
      </c>
      <c r="V17" s="18" t="e">
        <f t="shared" si="8"/>
        <v>#DIV/0!</v>
      </c>
      <c r="W17" s="18" t="e">
        <f t="shared" si="8"/>
        <v>#DIV/0!</v>
      </c>
      <c r="X17" s="18" t="e">
        <f t="shared" si="8"/>
        <v>#DIV/0!</v>
      </c>
      <c r="Y17" s="18" t="e">
        <f t="shared" si="8"/>
        <v>#DIV/0!</v>
      </c>
      <c r="Z17" s="18" t="e">
        <f t="shared" si="8"/>
        <v>#DIV/0!</v>
      </c>
      <c r="AA17" s="18" t="e">
        <f t="shared" si="8"/>
        <v>#DIV/0!</v>
      </c>
      <c r="AB17" s="20"/>
      <c r="AC17" s="20"/>
      <c r="AD17" s="26">
        <v>57.5</v>
      </c>
      <c r="AE17" s="29" t="s">
        <v>95</v>
      </c>
      <c r="AF17" s="28">
        <f t="shared" si="3"/>
        <v>0</v>
      </c>
      <c r="AG17" s="44">
        <f t="shared" si="4"/>
        <v>0</v>
      </c>
      <c r="AH17" s="12"/>
      <c r="AI17" s="12"/>
      <c r="AJ17" s="12"/>
      <c r="AK17" s="12"/>
      <c r="AL17" s="12"/>
      <c r="AM17" s="12"/>
      <c r="AN17" s="12"/>
      <c r="AO17" s="12"/>
      <c r="AP17" s="12"/>
    </row>
    <row r="18" spans="1:42" ht="15.75" customHeight="1">
      <c r="A18" s="8">
        <f>'Daftar mahasiswa'!A17</f>
        <v>7</v>
      </c>
      <c r="B18" s="33" t="str">
        <f>'Daftar mahasiswa'!B17</f>
        <v>2400001071</v>
      </c>
      <c r="C18" s="191" t="str">
        <f>'Daftar mahasiswa'!C17</f>
        <v>QONNI GHINA KUSUMA HATI</v>
      </c>
      <c r="D18" s="144"/>
      <c r="E18" s="11" t="e">
        <f>'CPL1'!M17</f>
        <v>#DIV/0!</v>
      </c>
      <c r="F18" s="11">
        <f>'CPL2'!M17</f>
        <v>80</v>
      </c>
      <c r="G18" s="11">
        <f>'CPL3'!M17</f>
        <v>80</v>
      </c>
      <c r="H18" s="11" t="e">
        <f>'CPL4'!M17</f>
        <v>#DIV/0!</v>
      </c>
      <c r="I18" s="11" t="e">
        <f>'CPL5'!M17</f>
        <v>#DIV/0!</v>
      </c>
      <c r="J18" s="11" t="e">
        <f>'CPL6'!M17</f>
        <v>#DIV/0!</v>
      </c>
      <c r="K18" s="11" t="e">
        <f>'CPL7'!M17</f>
        <v>#DIV/0!</v>
      </c>
      <c r="L18" s="11" t="e">
        <f>'CPL8'!M17</f>
        <v>#DIV/0!</v>
      </c>
      <c r="M18" s="11" t="e">
        <f>'CPL9'!M17</f>
        <v>#DIV/0!</v>
      </c>
      <c r="N18" s="11" t="e">
        <f>'CPL10'!M17</f>
        <v>#DIV/0!</v>
      </c>
      <c r="O18" s="17">
        <f>'CPL1'!L17+'CPL2'!L17+'CPL3'!L17+'CPL4'!L17+'CPL5'!L17+'CPL6'!L17+'CPL7'!L17+'CPL8'!L17+'CPL9'!L17+'CPL10'!L17</f>
        <v>80</v>
      </c>
      <c r="P18" s="18" t="str">
        <f t="shared" si="1"/>
        <v>A</v>
      </c>
      <c r="R18" s="18" t="e">
        <f t="shared" ref="R18:AA18" si="9">IF(E18&gt;=80,"E",IF(E18&gt;=65,"G",IF(E18&gt;=55,"A",IF(E18&gt;=40,"D","U"))))</f>
        <v>#DIV/0!</v>
      </c>
      <c r="S18" s="18" t="str">
        <f t="shared" si="9"/>
        <v>E</v>
      </c>
      <c r="T18" s="18" t="str">
        <f t="shared" si="9"/>
        <v>E</v>
      </c>
      <c r="U18" s="18" t="e">
        <f t="shared" si="9"/>
        <v>#DIV/0!</v>
      </c>
      <c r="V18" s="18" t="e">
        <f t="shared" si="9"/>
        <v>#DIV/0!</v>
      </c>
      <c r="W18" s="18" t="e">
        <f t="shared" si="9"/>
        <v>#DIV/0!</v>
      </c>
      <c r="X18" s="18" t="e">
        <f t="shared" si="9"/>
        <v>#DIV/0!</v>
      </c>
      <c r="Y18" s="18" t="e">
        <f t="shared" si="9"/>
        <v>#DIV/0!</v>
      </c>
      <c r="Z18" s="18" t="e">
        <f t="shared" si="9"/>
        <v>#DIV/0!</v>
      </c>
      <c r="AA18" s="18" t="e">
        <f t="shared" si="9"/>
        <v>#DIV/0!</v>
      </c>
      <c r="AB18" s="20"/>
      <c r="AC18" s="20"/>
      <c r="AD18" s="26">
        <v>55</v>
      </c>
      <c r="AE18" s="29" t="s">
        <v>96</v>
      </c>
      <c r="AF18" s="28">
        <f t="shared" si="3"/>
        <v>0</v>
      </c>
      <c r="AG18" s="44">
        <f t="shared" si="4"/>
        <v>0</v>
      </c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ht="15.75" customHeight="1">
      <c r="A19" s="8">
        <f>'Daftar mahasiswa'!A18</f>
        <v>8</v>
      </c>
      <c r="B19" s="33" t="str">
        <f>'Daftar mahasiswa'!B18</f>
        <v>2400001075</v>
      </c>
      <c r="C19" s="191" t="str">
        <f>'Daftar mahasiswa'!C18</f>
        <v>ALDY FAHMI AZIS</v>
      </c>
      <c r="D19" s="144"/>
      <c r="E19" s="11" t="e">
        <f>'CPL1'!M18</f>
        <v>#DIV/0!</v>
      </c>
      <c r="F19" s="11">
        <f>'CPL2'!M18</f>
        <v>80</v>
      </c>
      <c r="G19" s="11">
        <f>'CPL3'!M18</f>
        <v>83.888888888888886</v>
      </c>
      <c r="H19" s="11" t="e">
        <f>'CPL4'!M18</f>
        <v>#DIV/0!</v>
      </c>
      <c r="I19" s="11" t="e">
        <f>'CPL5'!M18</f>
        <v>#DIV/0!</v>
      </c>
      <c r="J19" s="11" t="e">
        <f>'CPL6'!M18</f>
        <v>#DIV/0!</v>
      </c>
      <c r="K19" s="11" t="e">
        <f>'CPL7'!M18</f>
        <v>#DIV/0!</v>
      </c>
      <c r="L19" s="11" t="e">
        <f>'CPL8'!M18</f>
        <v>#DIV/0!</v>
      </c>
      <c r="M19" s="11" t="e">
        <f>'CPL9'!M18</f>
        <v>#DIV/0!</v>
      </c>
      <c r="N19" s="11" t="e">
        <f>'CPL10'!M18</f>
        <v>#DIV/0!</v>
      </c>
      <c r="O19" s="17">
        <f>'CPL1'!L18+'CPL2'!L18+'CPL3'!L18+'CPL4'!L18+'CPL5'!L18+'CPL6'!L18+'CPL7'!L18+'CPL8'!L18+'CPL9'!L18+'CPL10'!L18</f>
        <v>83.5</v>
      </c>
      <c r="P19" s="18" t="str">
        <f t="shared" si="1"/>
        <v>A</v>
      </c>
      <c r="R19" s="18" t="e">
        <f t="shared" ref="R19:AA19" si="10">IF(E19&gt;=80,"E",IF(E19&gt;=65,"G",IF(E19&gt;=55,"A",IF(E19&gt;=40,"D","U"))))</f>
        <v>#DIV/0!</v>
      </c>
      <c r="S19" s="18" t="str">
        <f t="shared" si="10"/>
        <v>E</v>
      </c>
      <c r="T19" s="18" t="str">
        <f t="shared" si="10"/>
        <v>E</v>
      </c>
      <c r="U19" s="18" t="e">
        <f t="shared" si="10"/>
        <v>#DIV/0!</v>
      </c>
      <c r="V19" s="18" t="e">
        <f t="shared" si="10"/>
        <v>#DIV/0!</v>
      </c>
      <c r="W19" s="18" t="e">
        <f t="shared" si="10"/>
        <v>#DIV/0!</v>
      </c>
      <c r="X19" s="18" t="e">
        <f t="shared" si="10"/>
        <v>#DIV/0!</v>
      </c>
      <c r="Y19" s="18" t="e">
        <f t="shared" si="10"/>
        <v>#DIV/0!</v>
      </c>
      <c r="Z19" s="18" t="e">
        <f t="shared" si="10"/>
        <v>#DIV/0!</v>
      </c>
      <c r="AA19" s="18" t="e">
        <f t="shared" si="10"/>
        <v>#DIV/0!</v>
      </c>
      <c r="AB19" s="20"/>
      <c r="AC19" s="20"/>
      <c r="AD19" s="26">
        <v>51.25</v>
      </c>
      <c r="AE19" s="29" t="s">
        <v>97</v>
      </c>
      <c r="AF19" s="28">
        <f t="shared" si="3"/>
        <v>0</v>
      </c>
      <c r="AG19" s="44">
        <f t="shared" si="4"/>
        <v>0</v>
      </c>
      <c r="AH19" s="12"/>
      <c r="AI19" s="12"/>
      <c r="AJ19" s="12"/>
      <c r="AK19" s="12"/>
      <c r="AL19" s="12"/>
      <c r="AM19" s="12"/>
      <c r="AN19" s="12"/>
      <c r="AO19" s="12"/>
      <c r="AP19" s="12"/>
    </row>
    <row r="20" spans="1:42" ht="15.75" customHeight="1">
      <c r="A20" s="8">
        <f>'Daftar mahasiswa'!A19</f>
        <v>9</v>
      </c>
      <c r="B20" s="33" t="str">
        <f>'Daftar mahasiswa'!B19</f>
        <v>2400001076</v>
      </c>
      <c r="C20" s="191" t="str">
        <f>'Daftar mahasiswa'!C19</f>
        <v>FARHAN ABIANSYACH</v>
      </c>
      <c r="D20" s="144"/>
      <c r="E20" s="11" t="e">
        <f>'CPL1'!M19</f>
        <v>#DIV/0!</v>
      </c>
      <c r="F20" s="11">
        <f>'CPL2'!M19</f>
        <v>80</v>
      </c>
      <c r="G20" s="11">
        <f>'CPL3'!M19</f>
        <v>77.222222222222229</v>
      </c>
      <c r="H20" s="11" t="e">
        <f>'CPL4'!M19</f>
        <v>#DIV/0!</v>
      </c>
      <c r="I20" s="11" t="e">
        <f>'CPL5'!M19</f>
        <v>#DIV/0!</v>
      </c>
      <c r="J20" s="11" t="e">
        <f>'CPL6'!M19</f>
        <v>#DIV/0!</v>
      </c>
      <c r="K20" s="11" t="e">
        <f>'CPL7'!M19</f>
        <v>#DIV/0!</v>
      </c>
      <c r="L20" s="11" t="e">
        <f>'CPL8'!M19</f>
        <v>#DIV/0!</v>
      </c>
      <c r="M20" s="11" t="e">
        <f>'CPL9'!M19</f>
        <v>#DIV/0!</v>
      </c>
      <c r="N20" s="11" t="e">
        <f>'CPL10'!M19</f>
        <v>#DIV/0!</v>
      </c>
      <c r="O20" s="17">
        <f>'CPL1'!L19+'CPL2'!L19+'CPL3'!L19+'CPL4'!L19+'CPL5'!L19+'CPL6'!L19+'CPL7'!L19+'CPL8'!L19+'CPL9'!L19+'CPL10'!L19</f>
        <v>77.5</v>
      </c>
      <c r="P20" s="18" t="str">
        <f t="shared" si="1"/>
        <v>A-</v>
      </c>
      <c r="R20" s="18" t="e">
        <f t="shared" ref="R20:AA20" si="11">IF(E20&gt;=80,"E",IF(E20&gt;=65,"G",IF(E20&gt;=55,"A",IF(E20&gt;=40,"D","U"))))</f>
        <v>#DIV/0!</v>
      </c>
      <c r="S20" s="18" t="str">
        <f t="shared" si="11"/>
        <v>E</v>
      </c>
      <c r="T20" s="18" t="str">
        <f t="shared" si="11"/>
        <v>G</v>
      </c>
      <c r="U20" s="18" t="e">
        <f t="shared" si="11"/>
        <v>#DIV/0!</v>
      </c>
      <c r="V20" s="18" t="e">
        <f t="shared" si="11"/>
        <v>#DIV/0!</v>
      </c>
      <c r="W20" s="18" t="e">
        <f t="shared" si="11"/>
        <v>#DIV/0!</v>
      </c>
      <c r="X20" s="18" t="e">
        <f t="shared" si="11"/>
        <v>#DIV/0!</v>
      </c>
      <c r="Y20" s="18" t="e">
        <f t="shared" si="11"/>
        <v>#DIV/0!</v>
      </c>
      <c r="Z20" s="18" t="e">
        <f t="shared" si="11"/>
        <v>#DIV/0!</v>
      </c>
      <c r="AA20" s="18" t="e">
        <f t="shared" si="11"/>
        <v>#DIV/0!</v>
      </c>
      <c r="AB20" s="20"/>
      <c r="AC20" s="20"/>
      <c r="AD20" s="26">
        <v>43.75</v>
      </c>
      <c r="AE20" s="29" t="s">
        <v>98</v>
      </c>
      <c r="AF20" s="28">
        <f t="shared" si="3"/>
        <v>0</v>
      </c>
      <c r="AG20" s="44">
        <f t="shared" si="4"/>
        <v>0</v>
      </c>
      <c r="AH20" s="12"/>
      <c r="AI20" s="12"/>
      <c r="AJ20" s="12"/>
      <c r="AK20" s="12"/>
      <c r="AL20" s="12"/>
      <c r="AM20" s="12"/>
      <c r="AN20" s="12"/>
      <c r="AO20" s="12"/>
      <c r="AP20" s="12"/>
    </row>
    <row r="21" spans="1:42" ht="15.75" customHeight="1">
      <c r="A21" s="8">
        <f>'Daftar mahasiswa'!A20</f>
        <v>10</v>
      </c>
      <c r="B21" s="33" t="str">
        <f>'Daftar mahasiswa'!B20</f>
        <v>2400001077</v>
      </c>
      <c r="C21" s="191" t="str">
        <f>'Daftar mahasiswa'!C20</f>
        <v>NASYWA PUTRI SALMA</v>
      </c>
      <c r="D21" s="144"/>
      <c r="E21" s="11" t="e">
        <f>'CPL1'!M20</f>
        <v>#DIV/0!</v>
      </c>
      <c r="F21" s="11">
        <f>'CPL2'!M20</f>
        <v>80</v>
      </c>
      <c r="G21" s="11">
        <f>'CPL3'!M20</f>
        <v>78.333333333333329</v>
      </c>
      <c r="H21" s="11" t="e">
        <f>'CPL4'!M20</f>
        <v>#DIV/0!</v>
      </c>
      <c r="I21" s="11" t="e">
        <f>'CPL5'!M20</f>
        <v>#DIV/0!</v>
      </c>
      <c r="J21" s="11" t="e">
        <f>'CPL6'!M20</f>
        <v>#DIV/0!</v>
      </c>
      <c r="K21" s="11" t="e">
        <f>'CPL7'!M20</f>
        <v>#DIV/0!</v>
      </c>
      <c r="L21" s="11" t="e">
        <f>'CPL8'!M20</f>
        <v>#DIV/0!</v>
      </c>
      <c r="M21" s="11" t="e">
        <f>'CPL9'!M20</f>
        <v>#DIV/0!</v>
      </c>
      <c r="N21" s="11" t="e">
        <f>'CPL10'!M20</f>
        <v>#DIV/0!</v>
      </c>
      <c r="O21" s="17">
        <f>'CPL1'!L20+'CPL2'!L20+'CPL3'!L20+'CPL4'!L20+'CPL5'!L20+'CPL6'!L20+'CPL7'!L20+'CPL8'!L20+'CPL9'!L20+'CPL10'!L20</f>
        <v>78.5</v>
      </c>
      <c r="P21" s="18" t="str">
        <f t="shared" si="1"/>
        <v>A-</v>
      </c>
      <c r="R21" s="18" t="e">
        <f t="shared" ref="R21:AA21" si="12">IF(E21&gt;=80,"E",IF(E21&gt;=65,"G",IF(E21&gt;=55,"A",IF(E21&gt;=40,"D","U"))))</f>
        <v>#DIV/0!</v>
      </c>
      <c r="S21" s="18" t="str">
        <f t="shared" si="12"/>
        <v>E</v>
      </c>
      <c r="T21" s="18" t="str">
        <f t="shared" si="12"/>
        <v>G</v>
      </c>
      <c r="U21" s="18" t="e">
        <f t="shared" si="12"/>
        <v>#DIV/0!</v>
      </c>
      <c r="V21" s="18" t="e">
        <f t="shared" si="12"/>
        <v>#DIV/0!</v>
      </c>
      <c r="W21" s="18" t="e">
        <f t="shared" si="12"/>
        <v>#DIV/0!</v>
      </c>
      <c r="X21" s="18" t="e">
        <f t="shared" si="12"/>
        <v>#DIV/0!</v>
      </c>
      <c r="Y21" s="18" t="e">
        <f t="shared" si="12"/>
        <v>#DIV/0!</v>
      </c>
      <c r="Z21" s="18" t="e">
        <f t="shared" si="12"/>
        <v>#DIV/0!</v>
      </c>
      <c r="AA21" s="18" t="e">
        <f t="shared" si="12"/>
        <v>#DIV/0!</v>
      </c>
      <c r="AB21" s="20"/>
      <c r="AC21" s="20"/>
      <c r="AD21" s="26">
        <v>40</v>
      </c>
      <c r="AE21" s="29" t="s">
        <v>99</v>
      </c>
      <c r="AF21" s="28">
        <f t="shared" si="3"/>
        <v>0</v>
      </c>
      <c r="AG21" s="44">
        <f t="shared" si="4"/>
        <v>0</v>
      </c>
      <c r="AH21" s="12"/>
      <c r="AI21" s="12"/>
      <c r="AJ21" s="12"/>
      <c r="AK21" s="12"/>
      <c r="AL21" s="12"/>
      <c r="AM21" s="12"/>
      <c r="AN21" s="12"/>
      <c r="AO21" s="12"/>
      <c r="AP21" s="12"/>
    </row>
    <row r="22" spans="1:42" ht="15.75" customHeight="1">
      <c r="A22" s="8">
        <f>'Daftar mahasiswa'!A21</f>
        <v>11</v>
      </c>
      <c r="B22" s="33" t="str">
        <f>'Daftar mahasiswa'!B21</f>
        <v>2400001079</v>
      </c>
      <c r="C22" s="191" t="str">
        <f>'Daftar mahasiswa'!C21</f>
        <v>ANGGITA ELSYA ZABRINA</v>
      </c>
      <c r="D22" s="144"/>
      <c r="E22" s="11" t="e">
        <f>'CPL1'!M21</f>
        <v>#DIV/0!</v>
      </c>
      <c r="F22" s="11">
        <f>'CPL2'!M21</f>
        <v>80</v>
      </c>
      <c r="G22" s="11">
        <f>'CPL3'!M21</f>
        <v>78.333333333333329</v>
      </c>
      <c r="H22" s="11" t="e">
        <f>'CPL4'!M21</f>
        <v>#DIV/0!</v>
      </c>
      <c r="I22" s="11" t="e">
        <f>'CPL5'!M21</f>
        <v>#DIV/0!</v>
      </c>
      <c r="J22" s="11" t="e">
        <f>'CPL6'!M21</f>
        <v>#DIV/0!</v>
      </c>
      <c r="K22" s="11" t="e">
        <f>'CPL7'!M21</f>
        <v>#DIV/0!</v>
      </c>
      <c r="L22" s="11" t="e">
        <f>'CPL8'!M21</f>
        <v>#DIV/0!</v>
      </c>
      <c r="M22" s="11" t="e">
        <f>'CPL9'!M21</f>
        <v>#DIV/0!</v>
      </c>
      <c r="N22" s="11" t="e">
        <f>'CPL10'!M21</f>
        <v>#DIV/0!</v>
      </c>
      <c r="O22" s="17">
        <f>'CPL1'!L21+'CPL2'!L21+'CPL3'!L21+'CPL4'!L21+'CPL5'!L21+'CPL6'!L21+'CPL7'!L21+'CPL8'!L21+'CPL9'!L21+'CPL10'!L21</f>
        <v>78.5</v>
      </c>
      <c r="P22" s="18" t="str">
        <f t="shared" si="1"/>
        <v>A-</v>
      </c>
      <c r="R22" s="18" t="e">
        <f t="shared" ref="R22:AA22" si="13">IF(E22&gt;=80,"E",IF(E22&gt;=65,"G",IF(E22&gt;=55,"A",IF(E22&gt;=40,"D","U"))))</f>
        <v>#DIV/0!</v>
      </c>
      <c r="S22" s="18" t="str">
        <f t="shared" si="13"/>
        <v>E</v>
      </c>
      <c r="T22" s="18" t="str">
        <f t="shared" si="13"/>
        <v>G</v>
      </c>
      <c r="U22" s="18" t="e">
        <f t="shared" si="13"/>
        <v>#DIV/0!</v>
      </c>
      <c r="V22" s="18" t="e">
        <f t="shared" si="13"/>
        <v>#DIV/0!</v>
      </c>
      <c r="W22" s="18" t="e">
        <f t="shared" si="13"/>
        <v>#DIV/0!</v>
      </c>
      <c r="X22" s="18" t="e">
        <f t="shared" si="13"/>
        <v>#DIV/0!</v>
      </c>
      <c r="Y22" s="18" t="e">
        <f t="shared" si="13"/>
        <v>#DIV/0!</v>
      </c>
      <c r="Z22" s="18" t="e">
        <f t="shared" si="13"/>
        <v>#DIV/0!</v>
      </c>
      <c r="AA22" s="18" t="e">
        <f t="shared" si="13"/>
        <v>#DIV/0!</v>
      </c>
      <c r="AB22" s="20"/>
      <c r="AC22" s="20"/>
      <c r="AD22" s="26">
        <v>0</v>
      </c>
      <c r="AE22" s="30" t="s">
        <v>100</v>
      </c>
      <c r="AF22" s="28">
        <f t="shared" si="3"/>
        <v>3</v>
      </c>
      <c r="AG22" s="44">
        <f t="shared" si="4"/>
        <v>7.3170731707317067</v>
      </c>
      <c r="AH22" s="12"/>
      <c r="AI22" s="12"/>
      <c r="AJ22" s="12"/>
      <c r="AK22" s="12"/>
      <c r="AL22" s="12"/>
      <c r="AM22" s="12"/>
      <c r="AN22" s="12"/>
      <c r="AO22" s="12"/>
      <c r="AP22" s="12"/>
    </row>
    <row r="23" spans="1:42" ht="15.75" customHeight="1">
      <c r="A23" s="8">
        <f>'Daftar mahasiswa'!A22</f>
        <v>12</v>
      </c>
      <c r="B23" s="33" t="str">
        <f>'Daftar mahasiswa'!B22</f>
        <v>2400001080</v>
      </c>
      <c r="C23" s="191" t="str">
        <f>'Daftar mahasiswa'!C22</f>
        <v>SHIVANA NAYLA PUTRI</v>
      </c>
      <c r="D23" s="144"/>
      <c r="E23" s="11" t="e">
        <f>'CPL1'!M22</f>
        <v>#DIV/0!</v>
      </c>
      <c r="F23" s="11">
        <f>'CPL2'!M22</f>
        <v>80</v>
      </c>
      <c r="G23" s="11">
        <f>'CPL3'!M22</f>
        <v>83.888888888888886</v>
      </c>
      <c r="H23" s="11" t="e">
        <f>'CPL4'!M22</f>
        <v>#DIV/0!</v>
      </c>
      <c r="I23" s="11" t="e">
        <f>'CPL5'!M22</f>
        <v>#DIV/0!</v>
      </c>
      <c r="J23" s="11" t="e">
        <f>'CPL6'!M22</f>
        <v>#DIV/0!</v>
      </c>
      <c r="K23" s="11" t="e">
        <f>'CPL7'!M22</f>
        <v>#DIV/0!</v>
      </c>
      <c r="L23" s="11" t="e">
        <f>'CPL8'!M22</f>
        <v>#DIV/0!</v>
      </c>
      <c r="M23" s="11" t="e">
        <f>'CPL9'!M22</f>
        <v>#DIV/0!</v>
      </c>
      <c r="N23" s="11" t="e">
        <f>'CPL10'!M22</f>
        <v>#DIV/0!</v>
      </c>
      <c r="O23" s="17">
        <f>'CPL1'!L22+'CPL2'!L22+'CPL3'!L22+'CPL4'!L22+'CPL5'!L22+'CPL6'!L22+'CPL7'!L22+'CPL8'!L22+'CPL9'!L22+'CPL10'!L22</f>
        <v>83.5</v>
      </c>
      <c r="P23" s="18" t="str">
        <f t="shared" si="1"/>
        <v>A</v>
      </c>
      <c r="R23" s="18" t="e">
        <f t="shared" ref="R23:AA23" si="14">IF(E23&gt;=80,"E",IF(E23&gt;=65,"G",IF(E23&gt;=55,"A",IF(E23&gt;=40,"D","U"))))</f>
        <v>#DIV/0!</v>
      </c>
      <c r="S23" s="18" t="str">
        <f t="shared" si="14"/>
        <v>E</v>
      </c>
      <c r="T23" s="18" t="str">
        <f t="shared" si="14"/>
        <v>E</v>
      </c>
      <c r="U23" s="18" t="e">
        <f t="shared" si="14"/>
        <v>#DIV/0!</v>
      </c>
      <c r="V23" s="18" t="e">
        <f t="shared" si="14"/>
        <v>#DIV/0!</v>
      </c>
      <c r="W23" s="18" t="e">
        <f t="shared" si="14"/>
        <v>#DIV/0!</v>
      </c>
      <c r="X23" s="18" t="e">
        <f t="shared" si="14"/>
        <v>#DIV/0!</v>
      </c>
      <c r="Y23" s="18" t="e">
        <f t="shared" si="14"/>
        <v>#DIV/0!</v>
      </c>
      <c r="Z23" s="18" t="e">
        <f t="shared" si="14"/>
        <v>#DIV/0!</v>
      </c>
      <c r="AA23" s="18" t="e">
        <f t="shared" si="14"/>
        <v>#DIV/0!</v>
      </c>
      <c r="AB23" s="20"/>
      <c r="AC23" s="20"/>
      <c r="AD23" s="196" t="s">
        <v>57</v>
      </c>
      <c r="AE23" s="144"/>
      <c r="AF23" s="28">
        <f>SUM(AF12:AF22)</f>
        <v>41</v>
      </c>
      <c r="AG23" s="46">
        <f>SUM(AG12:AG22)</f>
        <v>100</v>
      </c>
      <c r="AH23" s="12"/>
      <c r="AI23" s="12"/>
      <c r="AJ23" s="12"/>
      <c r="AK23" s="12"/>
      <c r="AL23" s="12"/>
      <c r="AM23" s="12"/>
      <c r="AN23" s="12"/>
      <c r="AO23" s="12"/>
      <c r="AP23" s="12"/>
    </row>
    <row r="24" spans="1:42" ht="15.75" customHeight="1">
      <c r="A24" s="8">
        <f>'Daftar mahasiswa'!A23</f>
        <v>13</v>
      </c>
      <c r="B24" s="33" t="str">
        <f>'Daftar mahasiswa'!B23</f>
        <v>2400001081</v>
      </c>
      <c r="C24" s="191" t="str">
        <f>'Daftar mahasiswa'!C23</f>
        <v>DINAR ZAZA AULIA</v>
      </c>
      <c r="D24" s="144"/>
      <c r="E24" s="11" t="e">
        <f>'CPL1'!M23</f>
        <v>#DIV/0!</v>
      </c>
      <c r="F24" s="11">
        <f>'CPL2'!M23</f>
        <v>80</v>
      </c>
      <c r="G24" s="11">
        <f>'CPL3'!M23</f>
        <v>80</v>
      </c>
      <c r="H24" s="11" t="e">
        <f>'CPL4'!M23</f>
        <v>#DIV/0!</v>
      </c>
      <c r="I24" s="11" t="e">
        <f>'CPL5'!M23</f>
        <v>#DIV/0!</v>
      </c>
      <c r="J24" s="11" t="e">
        <f>'CPL6'!M23</f>
        <v>#DIV/0!</v>
      </c>
      <c r="K24" s="11" t="e">
        <f>'CPL7'!M23</f>
        <v>#DIV/0!</v>
      </c>
      <c r="L24" s="11" t="e">
        <f>'CPL8'!M23</f>
        <v>#DIV/0!</v>
      </c>
      <c r="M24" s="11" t="e">
        <f>'CPL9'!M23</f>
        <v>#DIV/0!</v>
      </c>
      <c r="N24" s="11" t="e">
        <f>'CPL10'!M23</f>
        <v>#DIV/0!</v>
      </c>
      <c r="O24" s="17">
        <f>'CPL1'!L23+'CPL2'!L23+'CPL3'!L23+'CPL4'!L23+'CPL5'!L23+'CPL6'!L23+'CPL7'!L23+'CPL8'!L23+'CPL9'!L23+'CPL10'!L23</f>
        <v>80</v>
      </c>
      <c r="P24" s="18" t="str">
        <f t="shared" si="1"/>
        <v>A</v>
      </c>
      <c r="R24" s="18" t="e">
        <f t="shared" ref="R24:AA24" si="15">IF(E24&gt;=80,"E",IF(E24&gt;=65,"G",IF(E24&gt;=55,"A",IF(E24&gt;=40,"D","U"))))</f>
        <v>#DIV/0!</v>
      </c>
      <c r="S24" s="18" t="str">
        <f t="shared" si="15"/>
        <v>E</v>
      </c>
      <c r="T24" s="18" t="str">
        <f t="shared" si="15"/>
        <v>E</v>
      </c>
      <c r="U24" s="18" t="e">
        <f t="shared" si="15"/>
        <v>#DIV/0!</v>
      </c>
      <c r="V24" s="18" t="e">
        <f t="shared" si="15"/>
        <v>#DIV/0!</v>
      </c>
      <c r="W24" s="18" t="e">
        <f t="shared" si="15"/>
        <v>#DIV/0!</v>
      </c>
      <c r="X24" s="18" t="e">
        <f t="shared" si="15"/>
        <v>#DIV/0!</v>
      </c>
      <c r="Y24" s="18" t="e">
        <f t="shared" si="15"/>
        <v>#DIV/0!</v>
      </c>
      <c r="Z24" s="18" t="e">
        <f t="shared" si="15"/>
        <v>#DIV/0!</v>
      </c>
      <c r="AA24" s="18" t="e">
        <f t="shared" si="15"/>
        <v>#DIV/0!</v>
      </c>
      <c r="AB24" s="20"/>
      <c r="AC24" s="20"/>
      <c r="AF24" s="12"/>
      <c r="AG24" s="12"/>
      <c r="AH24" s="182" t="s">
        <v>80</v>
      </c>
      <c r="AI24" s="182"/>
      <c r="AJ24" s="12"/>
      <c r="AK24" s="12"/>
      <c r="AL24" s="12"/>
      <c r="AM24" s="12"/>
      <c r="AN24" s="12"/>
      <c r="AO24" s="12"/>
      <c r="AP24" s="12"/>
    </row>
    <row r="25" spans="1:42" ht="15.75" customHeight="1">
      <c r="A25" s="8">
        <f>'Daftar mahasiswa'!A24</f>
        <v>14</v>
      </c>
      <c r="B25" s="33" t="str">
        <f>'Daftar mahasiswa'!B24</f>
        <v>2400001082</v>
      </c>
      <c r="C25" s="191" t="str">
        <f>'Daftar mahasiswa'!C24</f>
        <v>NABILA SINTIA ZAHRANI</v>
      </c>
      <c r="D25" s="144"/>
      <c r="E25" s="11" t="e">
        <f>'CPL1'!M24</f>
        <v>#DIV/0!</v>
      </c>
      <c r="F25" s="11">
        <f>'CPL2'!M24</f>
        <v>80</v>
      </c>
      <c r="G25" s="11">
        <f>'CPL3'!M24</f>
        <v>80</v>
      </c>
      <c r="H25" s="11" t="e">
        <f>'CPL4'!M24</f>
        <v>#DIV/0!</v>
      </c>
      <c r="I25" s="11" t="e">
        <f>'CPL5'!M24</f>
        <v>#DIV/0!</v>
      </c>
      <c r="J25" s="11" t="e">
        <f>'CPL6'!M24</f>
        <v>#DIV/0!</v>
      </c>
      <c r="K25" s="11" t="e">
        <f>'CPL7'!M24</f>
        <v>#DIV/0!</v>
      </c>
      <c r="L25" s="11" t="e">
        <f>'CPL8'!M24</f>
        <v>#DIV/0!</v>
      </c>
      <c r="M25" s="11" t="e">
        <f>'CPL9'!M24</f>
        <v>#DIV/0!</v>
      </c>
      <c r="N25" s="11" t="e">
        <f>'CPL10'!M24</f>
        <v>#DIV/0!</v>
      </c>
      <c r="O25" s="17">
        <f>'CPL1'!L24+'CPL2'!L24+'CPL3'!L24+'CPL4'!L24+'CPL5'!L24+'CPL6'!L24+'CPL7'!L24+'CPL8'!L24+'CPL9'!L24+'CPL10'!L24</f>
        <v>80</v>
      </c>
      <c r="P25" s="18" t="str">
        <f t="shared" si="1"/>
        <v>A</v>
      </c>
      <c r="R25" s="18" t="e">
        <f t="shared" ref="R25:AA25" si="16">IF(E25&gt;=80,"E",IF(E25&gt;=65,"G",IF(E25&gt;=55,"A",IF(E25&gt;=40,"D","U"))))</f>
        <v>#DIV/0!</v>
      </c>
      <c r="S25" s="18" t="str">
        <f t="shared" si="16"/>
        <v>E</v>
      </c>
      <c r="T25" s="18" t="str">
        <f t="shared" si="16"/>
        <v>E</v>
      </c>
      <c r="U25" s="18" t="e">
        <f t="shared" si="16"/>
        <v>#DIV/0!</v>
      </c>
      <c r="V25" s="18" t="e">
        <f t="shared" si="16"/>
        <v>#DIV/0!</v>
      </c>
      <c r="W25" s="18" t="e">
        <f t="shared" si="16"/>
        <v>#DIV/0!</v>
      </c>
      <c r="X25" s="18" t="e">
        <f t="shared" si="16"/>
        <v>#DIV/0!</v>
      </c>
      <c r="Y25" s="18" t="e">
        <f t="shared" si="16"/>
        <v>#DIV/0!</v>
      </c>
      <c r="Z25" s="18" t="e">
        <f t="shared" si="16"/>
        <v>#DIV/0!</v>
      </c>
      <c r="AA25" s="18" t="e">
        <f t="shared" si="16"/>
        <v>#DIV/0!</v>
      </c>
      <c r="AB25" s="20"/>
      <c r="AC25" s="20"/>
      <c r="AF25" s="12"/>
      <c r="AG25" s="12"/>
      <c r="AH25" s="198"/>
      <c r="AI25" s="198"/>
      <c r="AJ25" s="12"/>
      <c r="AK25" s="12"/>
      <c r="AL25" s="12"/>
      <c r="AM25" s="12"/>
      <c r="AN25" s="12"/>
      <c r="AO25" s="12"/>
      <c r="AP25" s="12"/>
    </row>
    <row r="26" spans="1:42" ht="15.75" customHeight="1">
      <c r="A26" s="8">
        <f>'Daftar mahasiswa'!A25</f>
        <v>15</v>
      </c>
      <c r="B26" s="33" t="str">
        <f>'Daftar mahasiswa'!B25</f>
        <v>2400001083</v>
      </c>
      <c r="C26" s="191" t="str">
        <f>'Daftar mahasiswa'!C25</f>
        <v>RAHMA SHOFA</v>
      </c>
      <c r="D26" s="144"/>
      <c r="E26" s="11" t="e">
        <f>'CPL1'!M25</f>
        <v>#DIV/0!</v>
      </c>
      <c r="F26" s="11">
        <f>'CPL2'!M25</f>
        <v>80</v>
      </c>
      <c r="G26" s="11">
        <f>'CPL3'!M25</f>
        <v>80</v>
      </c>
      <c r="H26" s="11" t="e">
        <f>'CPL4'!M25</f>
        <v>#DIV/0!</v>
      </c>
      <c r="I26" s="11" t="e">
        <f>'CPL5'!M25</f>
        <v>#DIV/0!</v>
      </c>
      <c r="J26" s="11" t="e">
        <f>'CPL6'!M25</f>
        <v>#DIV/0!</v>
      </c>
      <c r="K26" s="11" t="e">
        <f>'CPL7'!M25</f>
        <v>#DIV/0!</v>
      </c>
      <c r="L26" s="11" t="e">
        <f>'CPL8'!M25</f>
        <v>#DIV/0!</v>
      </c>
      <c r="M26" s="11" t="e">
        <f>'CPL9'!M25</f>
        <v>#DIV/0!</v>
      </c>
      <c r="N26" s="11" t="e">
        <f>'CPL10'!M25</f>
        <v>#DIV/0!</v>
      </c>
      <c r="O26" s="17">
        <f>'CPL1'!L25+'CPL2'!L25+'CPL3'!L25+'CPL4'!L25+'CPL5'!L25+'CPL6'!L25+'CPL7'!L25+'CPL8'!L25+'CPL9'!L25+'CPL10'!L25</f>
        <v>80</v>
      </c>
      <c r="P26" s="18" t="str">
        <f t="shared" si="1"/>
        <v>A</v>
      </c>
      <c r="R26" s="18" t="e">
        <f t="shared" ref="R26:AA26" si="17">IF(E26&gt;=80,"E",IF(E26&gt;=65,"G",IF(E26&gt;=55,"A",IF(E26&gt;=40,"D","U"))))</f>
        <v>#DIV/0!</v>
      </c>
      <c r="S26" s="18" t="str">
        <f t="shared" si="17"/>
        <v>E</v>
      </c>
      <c r="T26" s="18" t="str">
        <f t="shared" si="17"/>
        <v>E</v>
      </c>
      <c r="U26" s="18" t="e">
        <f t="shared" si="17"/>
        <v>#DIV/0!</v>
      </c>
      <c r="V26" s="18" t="e">
        <f t="shared" si="17"/>
        <v>#DIV/0!</v>
      </c>
      <c r="W26" s="18" t="e">
        <f t="shared" si="17"/>
        <v>#DIV/0!</v>
      </c>
      <c r="X26" s="18" t="e">
        <f t="shared" si="17"/>
        <v>#DIV/0!</v>
      </c>
      <c r="Y26" s="18" t="e">
        <f t="shared" si="17"/>
        <v>#DIV/0!</v>
      </c>
      <c r="Z26" s="18" t="e">
        <f t="shared" si="17"/>
        <v>#DIV/0!</v>
      </c>
      <c r="AA26" s="18" t="e">
        <f t="shared" si="17"/>
        <v>#DIV/0!</v>
      </c>
      <c r="AB26" s="20"/>
      <c r="AC26" s="20"/>
      <c r="AD26" s="197" t="s">
        <v>101</v>
      </c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44"/>
      <c r="AP26" s="12"/>
    </row>
    <row r="27" spans="1:42" ht="15.75" customHeight="1">
      <c r="A27" s="8">
        <f>'Daftar mahasiswa'!A26</f>
        <v>16</v>
      </c>
      <c r="B27" s="33" t="str">
        <f>'Daftar mahasiswa'!B26</f>
        <v>2400001084</v>
      </c>
      <c r="C27" s="191" t="str">
        <f>'Daftar mahasiswa'!C26</f>
        <v>ALVIA WANDA RAMADHANI</v>
      </c>
      <c r="D27" s="144"/>
      <c r="E27" s="11" t="e">
        <f>'CPL1'!M26</f>
        <v>#DIV/0!</v>
      </c>
      <c r="F27" s="11">
        <f>'CPL2'!M26</f>
        <v>80</v>
      </c>
      <c r="G27" s="11">
        <f>'CPL3'!M26</f>
        <v>86.666666666666671</v>
      </c>
      <c r="H27" s="11" t="e">
        <f>'CPL4'!M26</f>
        <v>#DIV/0!</v>
      </c>
      <c r="I27" s="11" t="e">
        <f>'CPL5'!M26</f>
        <v>#DIV/0!</v>
      </c>
      <c r="J27" s="11" t="e">
        <f>'CPL6'!M26</f>
        <v>#DIV/0!</v>
      </c>
      <c r="K27" s="11" t="e">
        <f>'CPL7'!M26</f>
        <v>#DIV/0!</v>
      </c>
      <c r="L27" s="11" t="e">
        <f>'CPL8'!M26</f>
        <v>#DIV/0!</v>
      </c>
      <c r="M27" s="11" t="e">
        <f>'CPL9'!M26</f>
        <v>#DIV/0!</v>
      </c>
      <c r="N27" s="11" t="e">
        <f>'CPL10'!M26</f>
        <v>#DIV/0!</v>
      </c>
      <c r="O27" s="17">
        <f>'CPL1'!L26+'CPL2'!L26+'CPL3'!L26+'CPL4'!L26+'CPL5'!L26+'CPL6'!L26+'CPL7'!L26+'CPL8'!L26+'CPL9'!L26+'CPL10'!L26</f>
        <v>86</v>
      </c>
      <c r="P27" s="18" t="str">
        <f t="shared" si="1"/>
        <v>A</v>
      </c>
      <c r="R27" s="18" t="e">
        <f t="shared" ref="R27:AA27" si="18">IF(E27&gt;=80,"E",IF(E27&gt;=65,"G",IF(E27&gt;=55,"A",IF(E27&gt;=40,"D","U"))))</f>
        <v>#DIV/0!</v>
      </c>
      <c r="S27" s="18" t="str">
        <f t="shared" si="18"/>
        <v>E</v>
      </c>
      <c r="T27" s="18" t="str">
        <f t="shared" si="18"/>
        <v>E</v>
      </c>
      <c r="U27" s="18" t="e">
        <f t="shared" si="18"/>
        <v>#DIV/0!</v>
      </c>
      <c r="V27" s="18" t="e">
        <f t="shared" si="18"/>
        <v>#DIV/0!</v>
      </c>
      <c r="W27" s="18" t="e">
        <f t="shared" si="18"/>
        <v>#DIV/0!</v>
      </c>
      <c r="X27" s="18" t="e">
        <f t="shared" si="18"/>
        <v>#DIV/0!</v>
      </c>
      <c r="Y27" s="18" t="e">
        <f t="shared" si="18"/>
        <v>#DIV/0!</v>
      </c>
      <c r="Z27" s="18" t="e">
        <f t="shared" si="18"/>
        <v>#DIV/0!</v>
      </c>
      <c r="AA27" s="18" t="e">
        <f t="shared" si="18"/>
        <v>#DIV/0!</v>
      </c>
      <c r="AB27" s="20"/>
      <c r="AC27" s="20" t="s">
        <v>102</v>
      </c>
      <c r="AD27" s="31" t="s">
        <v>103</v>
      </c>
      <c r="AE27" s="32" t="s">
        <v>63</v>
      </c>
      <c r="AF27" s="32" t="s">
        <v>11</v>
      </c>
      <c r="AG27" s="32" t="s">
        <v>12</v>
      </c>
      <c r="AH27" s="32" t="s">
        <v>14</v>
      </c>
      <c r="AI27" s="32" t="s">
        <v>16</v>
      </c>
      <c r="AJ27" s="32" t="s">
        <v>17</v>
      </c>
      <c r="AK27" s="32" t="s">
        <v>18</v>
      </c>
      <c r="AL27" s="32" t="s">
        <v>19</v>
      </c>
      <c r="AM27" s="32" t="s">
        <v>20</v>
      </c>
      <c r="AN27" s="32" t="s">
        <v>21</v>
      </c>
      <c r="AO27" s="32" t="s">
        <v>22</v>
      </c>
      <c r="AP27" s="43"/>
    </row>
    <row r="28" spans="1:42" ht="15.75" customHeight="1">
      <c r="A28" s="8">
        <f>'Daftar mahasiswa'!A27</f>
        <v>17</v>
      </c>
      <c r="B28" s="33" t="str">
        <f>'Daftar mahasiswa'!B27</f>
        <v>2400001085</v>
      </c>
      <c r="C28" s="191" t="str">
        <f>'Daftar mahasiswa'!C27</f>
        <v>AHADIATI NISAUL 'ALIA</v>
      </c>
      <c r="D28" s="144"/>
      <c r="E28" s="11" t="e">
        <f>'CPL1'!M27</f>
        <v>#DIV/0!</v>
      </c>
      <c r="F28" s="11">
        <f>'CPL2'!M27</f>
        <v>80</v>
      </c>
      <c r="G28" s="11">
        <f>'CPL3'!M27</f>
        <v>86.666666666666671</v>
      </c>
      <c r="H28" s="11" t="e">
        <f>'CPL4'!M27</f>
        <v>#DIV/0!</v>
      </c>
      <c r="I28" s="11" t="e">
        <f>'CPL5'!M27</f>
        <v>#DIV/0!</v>
      </c>
      <c r="J28" s="11" t="e">
        <f>'CPL6'!M27</f>
        <v>#DIV/0!</v>
      </c>
      <c r="K28" s="11" t="e">
        <f>'CPL7'!M27</f>
        <v>#DIV/0!</v>
      </c>
      <c r="L28" s="11" t="e">
        <f>'CPL8'!M27</f>
        <v>#DIV/0!</v>
      </c>
      <c r="M28" s="11" t="e">
        <f>'CPL9'!M27</f>
        <v>#DIV/0!</v>
      </c>
      <c r="N28" s="11" t="e">
        <f>'CPL10'!M27</f>
        <v>#DIV/0!</v>
      </c>
      <c r="O28" s="17">
        <f>'CPL1'!L27+'CPL2'!L27+'CPL3'!L27+'CPL4'!L27+'CPL5'!L27+'CPL6'!L27+'CPL7'!L27+'CPL8'!L27+'CPL9'!L27+'CPL10'!L27</f>
        <v>86</v>
      </c>
      <c r="P28" s="18" t="str">
        <f t="shared" si="1"/>
        <v>A</v>
      </c>
      <c r="R28" s="18" t="e">
        <f t="shared" ref="R28:AA28" si="19">IF(E28&gt;=80,"E",IF(E28&gt;=65,"G",IF(E28&gt;=55,"A",IF(E28&gt;=40,"D","U"))))</f>
        <v>#DIV/0!</v>
      </c>
      <c r="S28" s="18" t="str">
        <f t="shared" si="19"/>
        <v>E</v>
      </c>
      <c r="T28" s="18" t="str">
        <f t="shared" si="19"/>
        <v>E</v>
      </c>
      <c r="U28" s="18" t="e">
        <f t="shared" si="19"/>
        <v>#DIV/0!</v>
      </c>
      <c r="V28" s="18" t="e">
        <f t="shared" si="19"/>
        <v>#DIV/0!</v>
      </c>
      <c r="W28" s="18" t="e">
        <f t="shared" si="19"/>
        <v>#DIV/0!</v>
      </c>
      <c r="X28" s="18" t="e">
        <f t="shared" si="19"/>
        <v>#DIV/0!</v>
      </c>
      <c r="Y28" s="18" t="e">
        <f t="shared" si="19"/>
        <v>#DIV/0!</v>
      </c>
      <c r="Z28" s="18" t="e">
        <f t="shared" si="19"/>
        <v>#DIV/0!</v>
      </c>
      <c r="AA28" s="18" t="e">
        <f t="shared" si="19"/>
        <v>#DIV/0!</v>
      </c>
      <c r="AB28" s="20"/>
      <c r="AC28" s="20" t="s">
        <v>100</v>
      </c>
      <c r="AD28" s="33">
        <v>80</v>
      </c>
      <c r="AE28" s="26" t="s">
        <v>104</v>
      </c>
      <c r="AF28" s="34">
        <f>COUNTIF($R$12:$R$52,AC28)</f>
        <v>0</v>
      </c>
      <c r="AG28" s="34">
        <f t="shared" ref="AG28:AG32" si="20">COUNTIF($S$12:$S$86,AC28)</f>
        <v>39</v>
      </c>
      <c r="AH28" s="34">
        <f t="shared" ref="AH28:AH32" si="21">COUNTIF($T$12:$T$86,AC28)</f>
        <v>27</v>
      </c>
      <c r="AI28" s="34">
        <f t="shared" ref="AI28:AI32" si="22">COUNTIF($U$12:$U$86,AC28)</f>
        <v>0</v>
      </c>
      <c r="AJ28" s="34">
        <f t="shared" ref="AJ28:AJ32" si="23">COUNTIF($V$12:$V$86,AC28)</f>
        <v>0</v>
      </c>
      <c r="AK28" s="34">
        <f t="shared" ref="AK28:AK32" si="24">COUNTIF($W$12:$W$86,AC28)</f>
        <v>0</v>
      </c>
      <c r="AL28" s="34">
        <f t="shared" ref="AL28:AL32" si="25">COUNTIF($X$12:$X$86,AC28)</f>
        <v>0</v>
      </c>
      <c r="AM28" s="34">
        <f t="shared" ref="AM28:AM32" si="26">COUNTIF($Y$12:$Y$86,AC28)</f>
        <v>0</v>
      </c>
      <c r="AN28" s="34">
        <f t="shared" ref="AN28:AN32" si="27">COUNTIF($Z$12:$Z$86,AC28)</f>
        <v>0</v>
      </c>
      <c r="AO28" s="34">
        <f>COUNTIF($AA$12:$AA$86,AC28)</f>
        <v>0</v>
      </c>
      <c r="AP28" s="43"/>
    </row>
    <row r="29" spans="1:42" ht="15.75" customHeight="1">
      <c r="A29" s="8">
        <f>'Daftar mahasiswa'!A28</f>
        <v>18</v>
      </c>
      <c r="B29" s="33" t="str">
        <f>'Daftar mahasiswa'!B28</f>
        <v>2400001086</v>
      </c>
      <c r="C29" s="191" t="str">
        <f>'Daftar mahasiswa'!C28</f>
        <v>NABILA NURUL AZIZAH</v>
      </c>
      <c r="D29" s="144"/>
      <c r="E29" s="11" t="e">
        <f>'CPL1'!M28</f>
        <v>#DIV/0!</v>
      </c>
      <c r="F29" s="11">
        <f>'CPL2'!M28</f>
        <v>80</v>
      </c>
      <c r="G29" s="11">
        <f>'CPL3'!M28</f>
        <v>84.444444444444443</v>
      </c>
      <c r="H29" s="11" t="e">
        <f>'CPL4'!M28</f>
        <v>#DIV/0!</v>
      </c>
      <c r="I29" s="11" t="e">
        <f>'CPL5'!M28</f>
        <v>#DIV/0!</v>
      </c>
      <c r="J29" s="11" t="e">
        <f>'CPL6'!M28</f>
        <v>#DIV/0!</v>
      </c>
      <c r="K29" s="11" t="e">
        <f>'CPL7'!M28</f>
        <v>#DIV/0!</v>
      </c>
      <c r="L29" s="11" t="e">
        <f>'CPL8'!M28</f>
        <v>#DIV/0!</v>
      </c>
      <c r="M29" s="11" t="e">
        <f>'CPL9'!M28</f>
        <v>#DIV/0!</v>
      </c>
      <c r="N29" s="11" t="e">
        <f>'CPL10'!M28</f>
        <v>#DIV/0!</v>
      </c>
      <c r="O29" s="17">
        <f>'CPL1'!L28+'CPL2'!L28+'CPL3'!L28+'CPL4'!L28+'CPL5'!L28+'CPL6'!L28+'CPL7'!L28+'CPL8'!L28+'CPL9'!L28+'CPL10'!L28</f>
        <v>84</v>
      </c>
      <c r="P29" s="18" t="str">
        <f t="shared" si="1"/>
        <v>A</v>
      </c>
      <c r="R29" s="18" t="e">
        <f t="shared" ref="R29:AA29" si="28">IF(E29&gt;=80,"E",IF(E29&gt;=65,"G",IF(E29&gt;=55,"A",IF(E29&gt;=40,"D","U"))))</f>
        <v>#DIV/0!</v>
      </c>
      <c r="S29" s="18" t="str">
        <f t="shared" si="28"/>
        <v>E</v>
      </c>
      <c r="T29" s="18" t="str">
        <f t="shared" si="28"/>
        <v>E</v>
      </c>
      <c r="U29" s="18" t="e">
        <f t="shared" si="28"/>
        <v>#DIV/0!</v>
      </c>
      <c r="V29" s="18" t="e">
        <f t="shared" si="28"/>
        <v>#DIV/0!</v>
      </c>
      <c r="W29" s="18" t="e">
        <f t="shared" si="28"/>
        <v>#DIV/0!</v>
      </c>
      <c r="X29" s="18" t="e">
        <f t="shared" si="28"/>
        <v>#DIV/0!</v>
      </c>
      <c r="Y29" s="18" t="e">
        <f t="shared" si="28"/>
        <v>#DIV/0!</v>
      </c>
      <c r="Z29" s="18" t="e">
        <f t="shared" si="28"/>
        <v>#DIV/0!</v>
      </c>
      <c r="AA29" s="18" t="e">
        <f t="shared" si="28"/>
        <v>#DIV/0!</v>
      </c>
      <c r="AB29" s="20"/>
      <c r="AC29" s="20" t="s">
        <v>105</v>
      </c>
      <c r="AD29" s="33">
        <v>65</v>
      </c>
      <c r="AE29" s="26" t="s">
        <v>106</v>
      </c>
      <c r="AF29" s="34">
        <f t="shared" ref="AF29:AF32" si="29">COUNTIF($R$12:$R$52,AC29)</f>
        <v>0</v>
      </c>
      <c r="AG29" s="35">
        <f t="shared" si="20"/>
        <v>0</v>
      </c>
      <c r="AH29" s="35">
        <f t="shared" si="21"/>
        <v>11</v>
      </c>
      <c r="AI29" s="35">
        <f t="shared" si="22"/>
        <v>0</v>
      </c>
      <c r="AJ29" s="35">
        <f t="shared" si="23"/>
        <v>0</v>
      </c>
      <c r="AK29" s="35">
        <f t="shared" si="24"/>
        <v>0</v>
      </c>
      <c r="AL29" s="35">
        <f t="shared" si="25"/>
        <v>0</v>
      </c>
      <c r="AM29" s="35">
        <f t="shared" si="26"/>
        <v>0</v>
      </c>
      <c r="AN29" s="35">
        <f t="shared" si="27"/>
        <v>0</v>
      </c>
      <c r="AO29" s="35">
        <f t="shared" ref="AO29:AO32" si="30">COUNTIF($AA$12:$AA$86,AC29)</f>
        <v>0</v>
      </c>
      <c r="AP29" s="47"/>
    </row>
    <row r="30" spans="1:42" ht="15.75" customHeight="1">
      <c r="A30" s="8">
        <f>'Daftar mahasiswa'!A29</f>
        <v>19</v>
      </c>
      <c r="B30" s="33" t="str">
        <f>'Daftar mahasiswa'!B29</f>
        <v>2400001087</v>
      </c>
      <c r="C30" s="191" t="str">
        <f>'Daftar mahasiswa'!C29</f>
        <v>DINI EKA RAHAYU</v>
      </c>
      <c r="D30" s="144"/>
      <c r="E30" s="11" t="e">
        <f>'CPL1'!M29</f>
        <v>#DIV/0!</v>
      </c>
      <c r="F30" s="11">
        <f>'CPL2'!M29</f>
        <v>80</v>
      </c>
      <c r="G30" s="11">
        <f>'CPL3'!M29</f>
        <v>80</v>
      </c>
      <c r="H30" s="11" t="e">
        <f>'CPL4'!M29</f>
        <v>#DIV/0!</v>
      </c>
      <c r="I30" s="11" t="e">
        <f>'CPL5'!M29</f>
        <v>#DIV/0!</v>
      </c>
      <c r="J30" s="11" t="e">
        <f>'CPL6'!M29</f>
        <v>#DIV/0!</v>
      </c>
      <c r="K30" s="11" t="e">
        <f>'CPL7'!M29</f>
        <v>#DIV/0!</v>
      </c>
      <c r="L30" s="11" t="e">
        <f>'CPL8'!M29</f>
        <v>#DIV/0!</v>
      </c>
      <c r="M30" s="11" t="e">
        <f>'CPL9'!M29</f>
        <v>#DIV/0!</v>
      </c>
      <c r="N30" s="11" t="e">
        <f>'CPL10'!M29</f>
        <v>#DIV/0!</v>
      </c>
      <c r="O30" s="17">
        <f>'CPL1'!L29+'CPL2'!L29+'CPL3'!L29+'CPL4'!L29+'CPL5'!L29+'CPL6'!L29+'CPL7'!L29+'CPL8'!L29+'CPL9'!L29+'CPL10'!L29</f>
        <v>80</v>
      </c>
      <c r="P30" s="18" t="str">
        <f t="shared" si="1"/>
        <v>A</v>
      </c>
      <c r="R30" s="18" t="e">
        <f t="shared" ref="R30:AA30" si="31">IF(E30&gt;=80,"E",IF(E30&gt;=65,"G",IF(E30&gt;=55,"A",IF(E30&gt;=40,"D","U"))))</f>
        <v>#DIV/0!</v>
      </c>
      <c r="S30" s="18" t="str">
        <f t="shared" si="31"/>
        <v>E</v>
      </c>
      <c r="T30" s="18" t="str">
        <f t="shared" si="31"/>
        <v>E</v>
      </c>
      <c r="U30" s="18" t="e">
        <f t="shared" si="31"/>
        <v>#DIV/0!</v>
      </c>
      <c r="V30" s="18" t="e">
        <f t="shared" si="31"/>
        <v>#DIV/0!</v>
      </c>
      <c r="W30" s="18" t="e">
        <f t="shared" si="31"/>
        <v>#DIV/0!</v>
      </c>
      <c r="X30" s="18" t="e">
        <f t="shared" si="31"/>
        <v>#DIV/0!</v>
      </c>
      <c r="Y30" s="18" t="e">
        <f t="shared" si="31"/>
        <v>#DIV/0!</v>
      </c>
      <c r="Z30" s="18" t="e">
        <f t="shared" si="31"/>
        <v>#DIV/0!</v>
      </c>
      <c r="AA30" s="18" t="e">
        <f t="shared" si="31"/>
        <v>#DIV/0!</v>
      </c>
      <c r="AB30" s="20"/>
      <c r="AC30" s="20" t="s">
        <v>90</v>
      </c>
      <c r="AD30" s="33">
        <v>55</v>
      </c>
      <c r="AE30" s="26" t="s">
        <v>107</v>
      </c>
      <c r="AF30" s="34">
        <f t="shared" si="29"/>
        <v>0</v>
      </c>
      <c r="AG30" s="35">
        <f t="shared" si="20"/>
        <v>0</v>
      </c>
      <c r="AH30" s="35">
        <f t="shared" si="21"/>
        <v>0</v>
      </c>
      <c r="AI30" s="35">
        <f t="shared" si="22"/>
        <v>0</v>
      </c>
      <c r="AJ30" s="35">
        <f t="shared" si="23"/>
        <v>0</v>
      </c>
      <c r="AK30" s="35">
        <f t="shared" si="24"/>
        <v>0</v>
      </c>
      <c r="AL30" s="35">
        <f t="shared" si="25"/>
        <v>0</v>
      </c>
      <c r="AM30" s="35">
        <f t="shared" si="26"/>
        <v>0</v>
      </c>
      <c r="AN30" s="35">
        <f t="shared" si="27"/>
        <v>0</v>
      </c>
      <c r="AO30" s="35">
        <f t="shared" si="30"/>
        <v>0</v>
      </c>
      <c r="AP30" s="12"/>
    </row>
    <row r="31" spans="1:42" ht="15.75" customHeight="1">
      <c r="A31" s="8">
        <f>'Daftar mahasiswa'!A30</f>
        <v>20</v>
      </c>
      <c r="B31" s="33" t="str">
        <f>'Daftar mahasiswa'!B30</f>
        <v>2400001088</v>
      </c>
      <c r="C31" s="191" t="str">
        <f>'Daftar mahasiswa'!C30</f>
        <v>SALSA KHOIRUN NISA</v>
      </c>
      <c r="D31" s="144"/>
      <c r="E31" s="11" t="e">
        <f>'CPL1'!M30</f>
        <v>#DIV/0!</v>
      </c>
      <c r="F31" s="11">
        <f>'CPL2'!M30</f>
        <v>80</v>
      </c>
      <c r="G31" s="11">
        <f>'CPL3'!M30</f>
        <v>80</v>
      </c>
      <c r="H31" s="11" t="e">
        <f>'CPL4'!M30</f>
        <v>#DIV/0!</v>
      </c>
      <c r="I31" s="11" t="e">
        <f>'CPL5'!M30</f>
        <v>#DIV/0!</v>
      </c>
      <c r="J31" s="11" t="e">
        <f>'CPL6'!M30</f>
        <v>#DIV/0!</v>
      </c>
      <c r="K31" s="11" t="e">
        <f>'CPL7'!M30</f>
        <v>#DIV/0!</v>
      </c>
      <c r="L31" s="11" t="e">
        <f>'CPL8'!M30</f>
        <v>#DIV/0!</v>
      </c>
      <c r="M31" s="11" t="e">
        <f>'CPL9'!M30</f>
        <v>#DIV/0!</v>
      </c>
      <c r="N31" s="11" t="e">
        <f>'CPL10'!M30</f>
        <v>#DIV/0!</v>
      </c>
      <c r="O31" s="17">
        <f>'CPL1'!L30+'CPL2'!L30+'CPL3'!L30+'CPL4'!L30+'CPL5'!L30+'CPL6'!L30+'CPL7'!L30+'CPL8'!L30+'CPL9'!L30+'CPL10'!L30</f>
        <v>80</v>
      </c>
      <c r="P31" s="18" t="str">
        <f t="shared" si="1"/>
        <v>A</v>
      </c>
      <c r="R31" s="18" t="e">
        <f t="shared" ref="R31:AA31" si="32">IF(E31&gt;=80,"E",IF(E31&gt;=65,"G",IF(E31&gt;=55,"A",IF(E31&gt;=40,"D","U"))))</f>
        <v>#DIV/0!</v>
      </c>
      <c r="S31" s="18" t="str">
        <f t="shared" si="32"/>
        <v>E</v>
      </c>
      <c r="T31" s="18" t="str">
        <f t="shared" si="32"/>
        <v>E</v>
      </c>
      <c r="U31" s="18" t="e">
        <f t="shared" si="32"/>
        <v>#DIV/0!</v>
      </c>
      <c r="V31" s="18" t="e">
        <f t="shared" si="32"/>
        <v>#DIV/0!</v>
      </c>
      <c r="W31" s="18" t="e">
        <f t="shared" si="32"/>
        <v>#DIV/0!</v>
      </c>
      <c r="X31" s="18" t="e">
        <f t="shared" si="32"/>
        <v>#DIV/0!</v>
      </c>
      <c r="Y31" s="18" t="e">
        <f t="shared" si="32"/>
        <v>#DIV/0!</v>
      </c>
      <c r="Z31" s="18" t="e">
        <f t="shared" si="32"/>
        <v>#DIV/0!</v>
      </c>
      <c r="AA31" s="18" t="e">
        <f t="shared" si="32"/>
        <v>#DIV/0!</v>
      </c>
      <c r="AB31" s="20"/>
      <c r="AC31" s="20" t="s">
        <v>99</v>
      </c>
      <c r="AD31" s="33">
        <v>40</v>
      </c>
      <c r="AE31" s="26" t="s">
        <v>108</v>
      </c>
      <c r="AF31" s="34">
        <f t="shared" si="29"/>
        <v>0</v>
      </c>
      <c r="AG31" s="35">
        <f t="shared" si="20"/>
        <v>0</v>
      </c>
      <c r="AH31" s="35">
        <f t="shared" si="21"/>
        <v>0</v>
      </c>
      <c r="AI31" s="35">
        <f t="shared" si="22"/>
        <v>0</v>
      </c>
      <c r="AJ31" s="35">
        <f t="shared" si="23"/>
        <v>0</v>
      </c>
      <c r="AK31" s="35">
        <f t="shared" si="24"/>
        <v>0</v>
      </c>
      <c r="AL31" s="35">
        <f t="shared" si="25"/>
        <v>0</v>
      </c>
      <c r="AM31" s="35">
        <f t="shared" si="26"/>
        <v>0</v>
      </c>
      <c r="AN31" s="35">
        <f t="shared" si="27"/>
        <v>0</v>
      </c>
      <c r="AO31" s="35">
        <f t="shared" si="30"/>
        <v>0</v>
      </c>
      <c r="AP31" s="12"/>
    </row>
    <row r="32" spans="1:42" ht="15.75" customHeight="1">
      <c r="A32" s="8">
        <f>'Daftar mahasiswa'!A31</f>
        <v>21</v>
      </c>
      <c r="B32" s="33" t="str">
        <f>'Daftar mahasiswa'!B31</f>
        <v>2400001089</v>
      </c>
      <c r="C32" s="191" t="str">
        <f>'Daftar mahasiswa'!C31</f>
        <v>LUTHFIATUL ATIQOH MURSYIDAH</v>
      </c>
      <c r="D32" s="144"/>
      <c r="E32" s="11" t="e">
        <f>'CPL1'!M31</f>
        <v>#DIV/0!</v>
      </c>
      <c r="F32" s="11">
        <f>'CPL2'!M31</f>
        <v>80</v>
      </c>
      <c r="G32" s="11">
        <f>'CPL3'!M31</f>
        <v>85</v>
      </c>
      <c r="H32" s="11" t="e">
        <f>'CPL4'!M31</f>
        <v>#DIV/0!</v>
      </c>
      <c r="I32" s="11" t="e">
        <f>'CPL5'!M31</f>
        <v>#DIV/0!</v>
      </c>
      <c r="J32" s="11" t="e">
        <f>'CPL6'!M31</f>
        <v>#DIV/0!</v>
      </c>
      <c r="K32" s="11" t="e">
        <f>'CPL7'!M31</f>
        <v>#DIV/0!</v>
      </c>
      <c r="L32" s="11" t="e">
        <f>'CPL8'!M31</f>
        <v>#DIV/0!</v>
      </c>
      <c r="M32" s="11" t="e">
        <f>'CPL9'!M31</f>
        <v>#DIV/0!</v>
      </c>
      <c r="N32" s="11" t="e">
        <f>'CPL10'!M31</f>
        <v>#DIV/0!</v>
      </c>
      <c r="O32" s="17">
        <f>'CPL1'!L31+'CPL2'!L31+'CPL3'!L31+'CPL4'!L31+'CPL5'!L31+'CPL6'!L31+'CPL7'!L31+'CPL8'!L31+'CPL9'!L31+'CPL10'!L31</f>
        <v>84.5</v>
      </c>
      <c r="P32" s="18" t="str">
        <f t="shared" si="1"/>
        <v>A</v>
      </c>
      <c r="R32" s="18" t="e">
        <f t="shared" ref="R32:AA32" si="33">IF(E32&gt;=80,"E",IF(E32&gt;=65,"G",IF(E32&gt;=55,"A",IF(E32&gt;=40,"D","U"))))</f>
        <v>#DIV/0!</v>
      </c>
      <c r="S32" s="18" t="str">
        <f t="shared" si="33"/>
        <v>E</v>
      </c>
      <c r="T32" s="18" t="str">
        <f t="shared" si="33"/>
        <v>E</v>
      </c>
      <c r="U32" s="18" t="e">
        <f t="shared" si="33"/>
        <v>#DIV/0!</v>
      </c>
      <c r="V32" s="18" t="e">
        <f t="shared" si="33"/>
        <v>#DIV/0!</v>
      </c>
      <c r="W32" s="18" t="e">
        <f t="shared" si="33"/>
        <v>#DIV/0!</v>
      </c>
      <c r="X32" s="18" t="e">
        <f t="shared" si="33"/>
        <v>#DIV/0!</v>
      </c>
      <c r="Y32" s="18" t="e">
        <f t="shared" si="33"/>
        <v>#DIV/0!</v>
      </c>
      <c r="Z32" s="18" t="e">
        <f t="shared" si="33"/>
        <v>#DIV/0!</v>
      </c>
      <c r="AA32" s="18" t="e">
        <f t="shared" si="33"/>
        <v>#DIV/0!</v>
      </c>
      <c r="AB32" s="20"/>
      <c r="AC32" s="20" t="s">
        <v>109</v>
      </c>
      <c r="AD32" s="33">
        <v>0</v>
      </c>
      <c r="AE32" s="26" t="s">
        <v>110</v>
      </c>
      <c r="AF32" s="34">
        <f t="shared" si="29"/>
        <v>0</v>
      </c>
      <c r="AG32" s="35">
        <f t="shared" si="20"/>
        <v>36</v>
      </c>
      <c r="AH32" s="35">
        <f t="shared" si="21"/>
        <v>37</v>
      </c>
      <c r="AI32" s="35">
        <f t="shared" si="22"/>
        <v>0</v>
      </c>
      <c r="AJ32" s="35">
        <f t="shared" si="23"/>
        <v>0</v>
      </c>
      <c r="AK32" s="35">
        <f t="shared" si="24"/>
        <v>0</v>
      </c>
      <c r="AL32" s="35">
        <f t="shared" si="25"/>
        <v>0</v>
      </c>
      <c r="AM32" s="35">
        <f t="shared" si="26"/>
        <v>0</v>
      </c>
      <c r="AN32" s="35">
        <f t="shared" si="27"/>
        <v>0</v>
      </c>
      <c r="AO32" s="35">
        <f t="shared" si="30"/>
        <v>0</v>
      </c>
      <c r="AP32" s="12"/>
    </row>
    <row r="33" spans="1:42" ht="15.75" customHeight="1">
      <c r="A33" s="8">
        <f>'Daftar mahasiswa'!A32</f>
        <v>22</v>
      </c>
      <c r="B33" s="33" t="str">
        <f>'Daftar mahasiswa'!B32</f>
        <v>2400001092</v>
      </c>
      <c r="C33" s="191" t="str">
        <f>'Daftar mahasiswa'!C32</f>
        <v>RAFLI YUDHA AMIRANTO</v>
      </c>
      <c r="D33" s="144"/>
      <c r="E33" s="11" t="e">
        <f>'CPL1'!M32</f>
        <v>#DIV/0!</v>
      </c>
      <c r="F33" s="11">
        <f>'CPL2'!M32</f>
        <v>80</v>
      </c>
      <c r="G33" s="11">
        <f>'CPL3'!M32</f>
        <v>85</v>
      </c>
      <c r="H33" s="11" t="e">
        <f>'CPL4'!M32</f>
        <v>#DIV/0!</v>
      </c>
      <c r="I33" s="11" t="e">
        <f>'CPL5'!M32</f>
        <v>#DIV/0!</v>
      </c>
      <c r="J33" s="11" t="e">
        <f>'CPL6'!M32</f>
        <v>#DIV/0!</v>
      </c>
      <c r="K33" s="11" t="e">
        <f>'CPL7'!M32</f>
        <v>#DIV/0!</v>
      </c>
      <c r="L33" s="11" t="e">
        <f>'CPL8'!M32</f>
        <v>#DIV/0!</v>
      </c>
      <c r="M33" s="11" t="e">
        <f>'CPL9'!M32</f>
        <v>#DIV/0!</v>
      </c>
      <c r="N33" s="11" t="e">
        <f>'CPL10'!M32</f>
        <v>#DIV/0!</v>
      </c>
      <c r="O33" s="17">
        <f>'CPL1'!L32+'CPL2'!L32+'CPL3'!L32+'CPL4'!L32+'CPL5'!L32+'CPL6'!L32+'CPL7'!L32+'CPL8'!L32+'CPL9'!L32+'CPL10'!L32</f>
        <v>84.5</v>
      </c>
      <c r="P33" s="18" t="str">
        <f t="shared" si="1"/>
        <v>A</v>
      </c>
      <c r="R33" s="18" t="e">
        <f t="shared" ref="R33:AA33" si="34">IF(E33&gt;=80,"E",IF(E33&gt;=65,"G",IF(E33&gt;=55,"A",IF(E33&gt;=40,"D","U"))))</f>
        <v>#DIV/0!</v>
      </c>
      <c r="S33" s="18" t="str">
        <f t="shared" si="34"/>
        <v>E</v>
      </c>
      <c r="T33" s="18" t="str">
        <f t="shared" si="34"/>
        <v>E</v>
      </c>
      <c r="U33" s="18" t="e">
        <f t="shared" si="34"/>
        <v>#DIV/0!</v>
      </c>
      <c r="V33" s="18" t="e">
        <f t="shared" si="34"/>
        <v>#DIV/0!</v>
      </c>
      <c r="W33" s="18" t="e">
        <f t="shared" si="34"/>
        <v>#DIV/0!</v>
      </c>
      <c r="X33" s="18" t="e">
        <f t="shared" si="34"/>
        <v>#DIV/0!</v>
      </c>
      <c r="Y33" s="18" t="e">
        <f t="shared" si="34"/>
        <v>#DIV/0!</v>
      </c>
      <c r="Z33" s="18" t="e">
        <f t="shared" si="34"/>
        <v>#DIV/0!</v>
      </c>
      <c r="AA33" s="18" t="e">
        <f t="shared" si="34"/>
        <v>#DIV/0!</v>
      </c>
      <c r="AB33" s="20"/>
      <c r="AC33" s="20"/>
      <c r="AD33" s="199" t="s">
        <v>57</v>
      </c>
      <c r="AE33" s="144"/>
      <c r="AF33" s="36">
        <f t="shared" ref="AF33:AO33" si="35">SUM(AF28:AF32)</f>
        <v>0</v>
      </c>
      <c r="AG33" s="36">
        <f t="shared" si="35"/>
        <v>75</v>
      </c>
      <c r="AH33" s="36">
        <f t="shared" si="35"/>
        <v>75</v>
      </c>
      <c r="AI33" s="36">
        <f t="shared" si="35"/>
        <v>0</v>
      </c>
      <c r="AJ33" s="36">
        <f t="shared" si="35"/>
        <v>0</v>
      </c>
      <c r="AK33" s="36">
        <f t="shared" si="35"/>
        <v>0</v>
      </c>
      <c r="AL33" s="36">
        <f t="shared" si="35"/>
        <v>0</v>
      </c>
      <c r="AM33" s="36">
        <f t="shared" si="35"/>
        <v>0</v>
      </c>
      <c r="AN33" s="36">
        <f t="shared" si="35"/>
        <v>0</v>
      </c>
      <c r="AO33" s="36">
        <f t="shared" si="35"/>
        <v>0</v>
      </c>
      <c r="AP33" s="12"/>
    </row>
    <row r="34" spans="1:42" ht="15.75" customHeight="1">
      <c r="A34" s="8">
        <f>'Daftar mahasiswa'!A33</f>
        <v>23</v>
      </c>
      <c r="B34" s="33" t="str">
        <f>'Daftar mahasiswa'!B33</f>
        <v>2400001093</v>
      </c>
      <c r="C34" s="191" t="str">
        <f>'Daftar mahasiswa'!C33</f>
        <v>CANDA DISNA RAHMATIA PUTRI</v>
      </c>
      <c r="D34" s="144"/>
      <c r="E34" s="11" t="e">
        <f>'CPL1'!M33</f>
        <v>#DIV/0!</v>
      </c>
      <c r="F34" s="11">
        <f>'CPL2'!M33</f>
        <v>80</v>
      </c>
      <c r="G34" s="11">
        <f>'CPL3'!M33</f>
        <v>84.444444444444443</v>
      </c>
      <c r="H34" s="11" t="e">
        <f>'CPL4'!M33</f>
        <v>#DIV/0!</v>
      </c>
      <c r="I34" s="11" t="e">
        <f>'CPL5'!M33</f>
        <v>#DIV/0!</v>
      </c>
      <c r="J34" s="11" t="e">
        <f>'CPL6'!M33</f>
        <v>#DIV/0!</v>
      </c>
      <c r="K34" s="11" t="e">
        <f>'CPL7'!M33</f>
        <v>#DIV/0!</v>
      </c>
      <c r="L34" s="11" t="e">
        <f>'CPL8'!M33</f>
        <v>#DIV/0!</v>
      </c>
      <c r="M34" s="11" t="e">
        <f>'CPL9'!M33</f>
        <v>#DIV/0!</v>
      </c>
      <c r="N34" s="11" t="e">
        <f>'CPL10'!M33</f>
        <v>#DIV/0!</v>
      </c>
      <c r="O34" s="17">
        <f>'CPL1'!L33+'CPL2'!L33+'CPL3'!L33+'CPL4'!L33+'CPL5'!L33+'CPL6'!L33+'CPL7'!L33+'CPL8'!L33+'CPL9'!L33+'CPL10'!L33</f>
        <v>84</v>
      </c>
      <c r="P34" s="18" t="str">
        <f t="shared" si="1"/>
        <v>A</v>
      </c>
      <c r="R34" s="18" t="e">
        <f t="shared" ref="R34:AA34" si="36">IF(E34&gt;=80,"E",IF(E34&gt;=65,"G",IF(E34&gt;=55,"A",IF(E34&gt;=40,"D","U"))))</f>
        <v>#DIV/0!</v>
      </c>
      <c r="S34" s="18" t="str">
        <f t="shared" si="36"/>
        <v>E</v>
      </c>
      <c r="T34" s="18" t="str">
        <f t="shared" si="36"/>
        <v>E</v>
      </c>
      <c r="U34" s="18" t="e">
        <f t="shared" si="36"/>
        <v>#DIV/0!</v>
      </c>
      <c r="V34" s="18" t="e">
        <f t="shared" si="36"/>
        <v>#DIV/0!</v>
      </c>
      <c r="W34" s="18" t="e">
        <f t="shared" si="36"/>
        <v>#DIV/0!</v>
      </c>
      <c r="X34" s="18" t="e">
        <f t="shared" si="36"/>
        <v>#DIV/0!</v>
      </c>
      <c r="Y34" s="18" t="e">
        <f t="shared" si="36"/>
        <v>#DIV/0!</v>
      </c>
      <c r="Z34" s="18" t="e">
        <f t="shared" si="36"/>
        <v>#DIV/0!</v>
      </c>
      <c r="AA34" s="18" t="e">
        <f t="shared" si="36"/>
        <v>#DIV/0!</v>
      </c>
      <c r="AB34" s="20"/>
      <c r="AC34" s="20"/>
      <c r="AD34" s="200" t="s">
        <v>111</v>
      </c>
      <c r="AE34" s="144"/>
      <c r="AF34" s="11" t="e">
        <f>AVERAGE(E12:E52)</f>
        <v>#DIV/0!</v>
      </c>
      <c r="AG34" s="11">
        <f t="shared" ref="AG34:AO34" si="37">AVERAGE(F12:F86)</f>
        <v>41.666666666666664</v>
      </c>
      <c r="AH34" s="11">
        <f t="shared" si="37"/>
        <v>41.955555555555556</v>
      </c>
      <c r="AI34" s="11" t="e">
        <f t="shared" si="37"/>
        <v>#DIV/0!</v>
      </c>
      <c r="AJ34" s="11" t="e">
        <f t="shared" si="37"/>
        <v>#DIV/0!</v>
      </c>
      <c r="AK34" s="11" t="e">
        <f t="shared" si="37"/>
        <v>#DIV/0!</v>
      </c>
      <c r="AL34" s="11" t="e">
        <f t="shared" si="37"/>
        <v>#DIV/0!</v>
      </c>
      <c r="AM34" s="11" t="e">
        <f t="shared" si="37"/>
        <v>#DIV/0!</v>
      </c>
      <c r="AN34" s="11" t="e">
        <f t="shared" si="37"/>
        <v>#DIV/0!</v>
      </c>
      <c r="AO34" s="11" t="e">
        <f t="shared" si="37"/>
        <v>#DIV/0!</v>
      </c>
      <c r="AP34" s="12"/>
    </row>
    <row r="35" spans="1:42" ht="15.75" customHeight="1">
      <c r="A35" s="8">
        <f>'Daftar mahasiswa'!A34</f>
        <v>24</v>
      </c>
      <c r="B35" s="33" t="str">
        <f>'Daftar mahasiswa'!B34</f>
        <v>2400001094</v>
      </c>
      <c r="C35" s="191" t="str">
        <f>'Daftar mahasiswa'!C34</f>
        <v>RARA ANDHINI</v>
      </c>
      <c r="D35" s="144"/>
      <c r="E35" s="11" t="e">
        <f>'CPL1'!M34</f>
        <v>#DIV/0!</v>
      </c>
      <c r="F35" s="11">
        <f>'CPL2'!M34</f>
        <v>80</v>
      </c>
      <c r="G35" s="11">
        <f>'CPL3'!M34</f>
        <v>80</v>
      </c>
      <c r="H35" s="11" t="e">
        <f>'CPL4'!M34</f>
        <v>#DIV/0!</v>
      </c>
      <c r="I35" s="11" t="e">
        <f>'CPL5'!M34</f>
        <v>#DIV/0!</v>
      </c>
      <c r="J35" s="11" t="e">
        <f>'CPL6'!M34</f>
        <v>#DIV/0!</v>
      </c>
      <c r="K35" s="11" t="e">
        <f>'CPL7'!M34</f>
        <v>#DIV/0!</v>
      </c>
      <c r="L35" s="11" t="e">
        <f>'CPL8'!M34</f>
        <v>#DIV/0!</v>
      </c>
      <c r="M35" s="11" t="e">
        <f>'CPL9'!M34</f>
        <v>#DIV/0!</v>
      </c>
      <c r="N35" s="11" t="e">
        <f>'CPL10'!M34</f>
        <v>#DIV/0!</v>
      </c>
      <c r="O35" s="17">
        <f>'CPL1'!L34+'CPL2'!L34+'CPL3'!L34+'CPL4'!L34+'CPL5'!L34+'CPL6'!L34+'CPL7'!L34+'CPL8'!L34+'CPL9'!L34+'CPL10'!L34</f>
        <v>80</v>
      </c>
      <c r="P35" s="18" t="str">
        <f t="shared" si="1"/>
        <v>A</v>
      </c>
      <c r="R35" s="18" t="e">
        <f t="shared" ref="R35:AA35" si="38">IF(E35&gt;=80,"E",IF(E35&gt;=65,"G",IF(E35&gt;=55,"A",IF(E35&gt;=40,"D","U"))))</f>
        <v>#DIV/0!</v>
      </c>
      <c r="S35" s="18" t="str">
        <f t="shared" si="38"/>
        <v>E</v>
      </c>
      <c r="T35" s="18" t="str">
        <f t="shared" si="38"/>
        <v>E</v>
      </c>
      <c r="U35" s="18" t="e">
        <f t="shared" si="38"/>
        <v>#DIV/0!</v>
      </c>
      <c r="V35" s="18" t="e">
        <f t="shared" si="38"/>
        <v>#DIV/0!</v>
      </c>
      <c r="W35" s="18" t="e">
        <f t="shared" si="38"/>
        <v>#DIV/0!</v>
      </c>
      <c r="X35" s="18" t="e">
        <f t="shared" si="38"/>
        <v>#DIV/0!</v>
      </c>
      <c r="Y35" s="18" t="e">
        <f t="shared" si="38"/>
        <v>#DIV/0!</v>
      </c>
      <c r="Z35" s="18" t="e">
        <f t="shared" si="38"/>
        <v>#DIV/0!</v>
      </c>
      <c r="AA35" s="18" t="e">
        <f t="shared" si="38"/>
        <v>#DIV/0!</v>
      </c>
      <c r="AB35" s="20"/>
      <c r="AC35" s="20"/>
      <c r="AD35" s="200" t="s">
        <v>112</v>
      </c>
      <c r="AE35" s="144"/>
      <c r="AF35" s="11" t="e">
        <f>STDEV(E12:E52)</f>
        <v>#DIV/0!</v>
      </c>
      <c r="AG35" s="11">
        <f t="shared" ref="AG35:AO35" si="39">STDEV(F12:F86)</f>
        <v>40.305701204042457</v>
      </c>
      <c r="AH35" s="11">
        <f t="shared" si="39"/>
        <v>41.188382053067876</v>
      </c>
      <c r="AI35" s="11" t="e">
        <f t="shared" si="39"/>
        <v>#DIV/0!</v>
      </c>
      <c r="AJ35" s="11" t="e">
        <f t="shared" si="39"/>
        <v>#DIV/0!</v>
      </c>
      <c r="AK35" s="11" t="e">
        <f t="shared" si="39"/>
        <v>#DIV/0!</v>
      </c>
      <c r="AL35" s="11" t="e">
        <f t="shared" si="39"/>
        <v>#DIV/0!</v>
      </c>
      <c r="AM35" s="11" t="e">
        <f t="shared" si="39"/>
        <v>#DIV/0!</v>
      </c>
      <c r="AN35" s="11" t="e">
        <f t="shared" si="39"/>
        <v>#DIV/0!</v>
      </c>
      <c r="AO35" s="11" t="e">
        <f t="shared" si="39"/>
        <v>#DIV/0!</v>
      </c>
      <c r="AP35" s="12"/>
    </row>
    <row r="36" spans="1:42" ht="15.75" customHeight="1">
      <c r="A36" s="8">
        <f>'Daftar mahasiswa'!A35</f>
        <v>25</v>
      </c>
      <c r="B36" s="33" t="str">
        <f>'Daftar mahasiswa'!B35</f>
        <v>2400001095</v>
      </c>
      <c r="C36" s="191" t="str">
        <f>'Daftar mahasiswa'!C35</f>
        <v>MUHAMMAD SALMAN AL FARIZI</v>
      </c>
      <c r="D36" s="144"/>
      <c r="E36" s="11" t="e">
        <f>'CPL1'!M35</f>
        <v>#DIV/0!</v>
      </c>
      <c r="F36" s="11">
        <f>'CPL2'!M35</f>
        <v>80</v>
      </c>
      <c r="G36" s="11">
        <f>'CPL3'!M35</f>
        <v>77.222222222222229</v>
      </c>
      <c r="H36" s="11" t="e">
        <f>'CPL4'!M35</f>
        <v>#DIV/0!</v>
      </c>
      <c r="I36" s="11" t="e">
        <f>'CPL5'!M35</f>
        <v>#DIV/0!</v>
      </c>
      <c r="J36" s="11" t="e">
        <f>'CPL6'!M35</f>
        <v>#DIV/0!</v>
      </c>
      <c r="K36" s="11" t="e">
        <f>'CPL7'!M35</f>
        <v>#DIV/0!</v>
      </c>
      <c r="L36" s="11" t="e">
        <f>'CPL8'!M35</f>
        <v>#DIV/0!</v>
      </c>
      <c r="M36" s="11" t="e">
        <f>'CPL9'!M35</f>
        <v>#DIV/0!</v>
      </c>
      <c r="N36" s="11" t="e">
        <f>'CPL10'!M35</f>
        <v>#DIV/0!</v>
      </c>
      <c r="O36" s="17">
        <f>'CPL1'!L35+'CPL2'!L35+'CPL3'!L35+'CPL4'!L35+'CPL5'!L35+'CPL6'!L35+'CPL7'!L35+'CPL8'!L35+'CPL9'!L35+'CPL10'!L35</f>
        <v>77.5</v>
      </c>
      <c r="P36" s="18" t="str">
        <f t="shared" si="1"/>
        <v>A-</v>
      </c>
      <c r="R36" s="18" t="e">
        <f t="shared" ref="R36:AA36" si="40">IF(E36&gt;=80,"E",IF(E36&gt;=65,"G",IF(E36&gt;=55,"A",IF(E36&gt;=40,"D","U"))))</f>
        <v>#DIV/0!</v>
      </c>
      <c r="S36" s="18" t="str">
        <f t="shared" si="40"/>
        <v>E</v>
      </c>
      <c r="T36" s="18" t="str">
        <f t="shared" si="40"/>
        <v>G</v>
      </c>
      <c r="U36" s="18" t="e">
        <f t="shared" si="40"/>
        <v>#DIV/0!</v>
      </c>
      <c r="V36" s="18" t="e">
        <f t="shared" si="40"/>
        <v>#DIV/0!</v>
      </c>
      <c r="W36" s="18" t="e">
        <f t="shared" si="40"/>
        <v>#DIV/0!</v>
      </c>
      <c r="X36" s="18" t="e">
        <f t="shared" si="40"/>
        <v>#DIV/0!</v>
      </c>
      <c r="Y36" s="18" t="e">
        <f t="shared" si="40"/>
        <v>#DIV/0!</v>
      </c>
      <c r="Z36" s="18" t="e">
        <f t="shared" si="40"/>
        <v>#DIV/0!</v>
      </c>
      <c r="AA36" s="18" t="e">
        <f t="shared" si="40"/>
        <v>#DIV/0!</v>
      </c>
      <c r="AB36" s="20"/>
      <c r="AC36" s="20"/>
      <c r="AD36" s="201"/>
      <c r="AE36" s="154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41" t="s">
        <v>53</v>
      </c>
    </row>
    <row r="37" spans="1:42" ht="15.75" customHeight="1">
      <c r="A37" s="8">
        <f>'Daftar mahasiswa'!A36</f>
        <v>26</v>
      </c>
      <c r="B37" s="33" t="str">
        <f>'Daftar mahasiswa'!B36</f>
        <v>2400001096</v>
      </c>
      <c r="C37" s="191" t="str">
        <f>'Daftar mahasiswa'!C36</f>
        <v>FAISHAL HANAFI SAPUTRA</v>
      </c>
      <c r="D37" s="144"/>
      <c r="E37" s="11" t="e">
        <f>'CPL1'!M36</f>
        <v>#DIV/0!</v>
      </c>
      <c r="F37" s="11">
        <f>'CPL2'!M36</f>
        <v>80</v>
      </c>
      <c r="G37" s="11">
        <f>'CPL3'!M36</f>
        <v>25</v>
      </c>
      <c r="H37" s="11" t="e">
        <f>'CPL4'!M36</f>
        <v>#DIV/0!</v>
      </c>
      <c r="I37" s="11" t="e">
        <f>'CPL5'!M36</f>
        <v>#DIV/0!</v>
      </c>
      <c r="J37" s="11" t="e">
        <f>'CPL6'!M36</f>
        <v>#DIV/0!</v>
      </c>
      <c r="K37" s="11" t="e">
        <f>'CPL7'!M36</f>
        <v>#DIV/0!</v>
      </c>
      <c r="L37" s="11" t="e">
        <f>'CPL8'!M36</f>
        <v>#DIV/0!</v>
      </c>
      <c r="M37" s="11" t="e">
        <f>'CPL9'!M36</f>
        <v>#DIV/0!</v>
      </c>
      <c r="N37" s="11" t="e">
        <f>'CPL10'!M36</f>
        <v>#DIV/0!</v>
      </c>
      <c r="O37" s="17">
        <f>'CPL1'!L36+'CPL2'!L36+'CPL3'!L36+'CPL4'!L36+'CPL5'!L36+'CPL6'!L36+'CPL7'!L36+'CPL8'!L36+'CPL9'!L36+'CPL10'!L36</f>
        <v>30.5</v>
      </c>
      <c r="P37" s="18" t="str">
        <f t="shared" si="1"/>
        <v>E</v>
      </c>
      <c r="R37" s="18" t="e">
        <f t="shared" ref="R37:AA37" si="41">IF(E37&gt;=80,"E",IF(E37&gt;=65,"G",IF(E37&gt;=55,"A",IF(E37&gt;=40,"D","U"))))</f>
        <v>#DIV/0!</v>
      </c>
      <c r="S37" s="18" t="str">
        <f t="shared" si="41"/>
        <v>E</v>
      </c>
      <c r="T37" s="18" t="str">
        <f t="shared" si="41"/>
        <v>U</v>
      </c>
      <c r="U37" s="18" t="e">
        <f t="shared" si="41"/>
        <v>#DIV/0!</v>
      </c>
      <c r="V37" s="18" t="e">
        <f t="shared" si="41"/>
        <v>#DIV/0!</v>
      </c>
      <c r="W37" s="18" t="e">
        <f t="shared" si="41"/>
        <v>#DIV/0!</v>
      </c>
      <c r="X37" s="18" t="e">
        <f t="shared" si="41"/>
        <v>#DIV/0!</v>
      </c>
      <c r="Y37" s="18" t="e">
        <f t="shared" si="41"/>
        <v>#DIV/0!</v>
      </c>
      <c r="Z37" s="18" t="e">
        <f t="shared" si="41"/>
        <v>#DIV/0!</v>
      </c>
      <c r="AA37" s="18" t="e">
        <f t="shared" si="41"/>
        <v>#DIV/0!</v>
      </c>
      <c r="AB37" s="20"/>
      <c r="AC37" s="20"/>
      <c r="AF37" s="12"/>
      <c r="AG37" s="12"/>
      <c r="AH37" s="12"/>
      <c r="AI37" s="12"/>
      <c r="AJ37" s="12"/>
      <c r="AK37" s="12"/>
      <c r="AL37" s="12"/>
      <c r="AM37" s="12"/>
      <c r="AN37" s="12"/>
      <c r="AO37" s="41"/>
      <c r="AP37" s="41"/>
    </row>
    <row r="38" spans="1:42" ht="15.75" customHeight="1">
      <c r="A38" s="8">
        <f>'Daftar mahasiswa'!A37</f>
        <v>27</v>
      </c>
      <c r="B38" s="33" t="str">
        <f>'Daftar mahasiswa'!B37</f>
        <v>2400001097</v>
      </c>
      <c r="C38" s="191" t="str">
        <f>'Daftar mahasiswa'!C37</f>
        <v>AGHNIA NUR AINI</v>
      </c>
      <c r="D38" s="144"/>
      <c r="E38" s="11" t="e">
        <f>'CPL1'!M37</f>
        <v>#DIV/0!</v>
      </c>
      <c r="F38" s="11">
        <f>'CPL2'!M37</f>
        <v>85</v>
      </c>
      <c r="G38" s="11">
        <f>'CPL3'!M37</f>
        <v>90</v>
      </c>
      <c r="H38" s="11" t="e">
        <f>'CPL4'!M37</f>
        <v>#DIV/0!</v>
      </c>
      <c r="I38" s="11" t="e">
        <f>'CPL5'!M37</f>
        <v>#DIV/0!</v>
      </c>
      <c r="J38" s="11" t="e">
        <f>'CPL6'!M37</f>
        <v>#DIV/0!</v>
      </c>
      <c r="K38" s="11" t="e">
        <f>'CPL7'!M37</f>
        <v>#DIV/0!</v>
      </c>
      <c r="L38" s="11" t="e">
        <f>'CPL8'!M37</f>
        <v>#DIV/0!</v>
      </c>
      <c r="M38" s="11" t="e">
        <f>'CPL9'!M37</f>
        <v>#DIV/0!</v>
      </c>
      <c r="N38" s="11" t="e">
        <f>'CPL10'!M37</f>
        <v>#DIV/0!</v>
      </c>
      <c r="O38" s="17">
        <f>'CPL1'!L37+'CPL2'!L37+'CPL3'!L37+'CPL4'!L37+'CPL5'!L37+'CPL6'!L37+'CPL7'!L37+'CPL8'!L37+'CPL9'!L37+'CPL10'!L37</f>
        <v>89.5</v>
      </c>
      <c r="P38" s="18" t="str">
        <f t="shared" si="1"/>
        <v>A</v>
      </c>
      <c r="R38" s="18" t="e">
        <f t="shared" ref="R38:AA38" si="42">IF(E38&gt;=80,"E",IF(E38&gt;=65,"G",IF(E38&gt;=55,"A",IF(E38&gt;=40,"D","U"))))</f>
        <v>#DIV/0!</v>
      </c>
      <c r="S38" s="18" t="str">
        <f t="shared" si="42"/>
        <v>E</v>
      </c>
      <c r="T38" s="18" t="str">
        <f t="shared" si="42"/>
        <v>E</v>
      </c>
      <c r="U38" s="18" t="e">
        <f t="shared" si="42"/>
        <v>#DIV/0!</v>
      </c>
      <c r="V38" s="18" t="e">
        <f t="shared" si="42"/>
        <v>#DIV/0!</v>
      </c>
      <c r="W38" s="18" t="e">
        <f t="shared" si="42"/>
        <v>#DIV/0!</v>
      </c>
      <c r="X38" s="18" t="e">
        <f t="shared" si="42"/>
        <v>#DIV/0!</v>
      </c>
      <c r="Y38" s="18" t="e">
        <f t="shared" si="42"/>
        <v>#DIV/0!</v>
      </c>
      <c r="Z38" s="18" t="e">
        <f t="shared" si="42"/>
        <v>#DIV/0!</v>
      </c>
      <c r="AA38" s="18" t="e">
        <f t="shared" si="42"/>
        <v>#DIV/0!</v>
      </c>
      <c r="AB38" s="20"/>
      <c r="AC38" s="20"/>
      <c r="AD38" s="197" t="s">
        <v>113</v>
      </c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44"/>
      <c r="AP38" s="12"/>
    </row>
    <row r="39" spans="1:42" ht="15.75" customHeight="1">
      <c r="A39" s="8">
        <f>'Daftar mahasiswa'!A38</f>
        <v>28</v>
      </c>
      <c r="B39" s="33" t="str">
        <f>'Daftar mahasiswa'!B38</f>
        <v>2400001098</v>
      </c>
      <c r="C39" s="191" t="str">
        <f>'Daftar mahasiswa'!C38</f>
        <v>HASBY ASYIDIQI</v>
      </c>
      <c r="D39" s="144"/>
      <c r="E39" s="11" t="e">
        <f>'CPL1'!M38</f>
        <v>#DIV/0!</v>
      </c>
      <c r="F39" s="11">
        <f>'CPL2'!M38</f>
        <v>80</v>
      </c>
      <c r="G39" s="11">
        <f>'CPL3'!M38</f>
        <v>85.555555555555557</v>
      </c>
      <c r="H39" s="11" t="e">
        <f>'CPL4'!M38</f>
        <v>#DIV/0!</v>
      </c>
      <c r="I39" s="11" t="e">
        <f>'CPL5'!M38</f>
        <v>#DIV/0!</v>
      </c>
      <c r="J39" s="11" t="e">
        <f>'CPL6'!M38</f>
        <v>#DIV/0!</v>
      </c>
      <c r="K39" s="11" t="e">
        <f>'CPL7'!M38</f>
        <v>#DIV/0!</v>
      </c>
      <c r="L39" s="11" t="e">
        <f>'CPL8'!M38</f>
        <v>#DIV/0!</v>
      </c>
      <c r="M39" s="11" t="e">
        <f>'CPL9'!M38</f>
        <v>#DIV/0!</v>
      </c>
      <c r="N39" s="11" t="e">
        <f>'CPL10'!M38</f>
        <v>#DIV/0!</v>
      </c>
      <c r="O39" s="17">
        <f>'CPL1'!L38+'CPL2'!L38+'CPL3'!L38+'CPL4'!L38+'CPL5'!L38+'CPL6'!L38+'CPL7'!L38+'CPL8'!L38+'CPL9'!L38+'CPL10'!L38</f>
        <v>85</v>
      </c>
      <c r="P39" s="18" t="str">
        <f t="shared" si="1"/>
        <v>A</v>
      </c>
      <c r="R39" s="18" t="e">
        <f t="shared" ref="R39:AA39" si="43">IF(E39&gt;=80,"E",IF(E39&gt;=65,"G",IF(E39&gt;=55,"A",IF(E39&gt;=40,"D","U"))))</f>
        <v>#DIV/0!</v>
      </c>
      <c r="S39" s="18" t="str">
        <f t="shared" si="43"/>
        <v>E</v>
      </c>
      <c r="T39" s="18" t="str">
        <f t="shared" si="43"/>
        <v>E</v>
      </c>
      <c r="U39" s="18" t="e">
        <f t="shared" si="43"/>
        <v>#DIV/0!</v>
      </c>
      <c r="V39" s="18" t="e">
        <f t="shared" si="43"/>
        <v>#DIV/0!</v>
      </c>
      <c r="W39" s="18" t="e">
        <f t="shared" si="43"/>
        <v>#DIV/0!</v>
      </c>
      <c r="X39" s="18" t="e">
        <f t="shared" si="43"/>
        <v>#DIV/0!</v>
      </c>
      <c r="Y39" s="18" t="e">
        <f t="shared" si="43"/>
        <v>#DIV/0!</v>
      </c>
      <c r="Z39" s="18" t="e">
        <f t="shared" si="43"/>
        <v>#DIV/0!</v>
      </c>
      <c r="AA39" s="18" t="e">
        <f t="shared" si="43"/>
        <v>#DIV/0!</v>
      </c>
      <c r="AB39" s="20"/>
      <c r="AC39" s="20"/>
      <c r="AD39" s="31" t="s">
        <v>103</v>
      </c>
      <c r="AE39" s="32" t="s">
        <v>63</v>
      </c>
      <c r="AF39" s="32" t="s">
        <v>11</v>
      </c>
      <c r="AG39" s="32" t="s">
        <v>12</v>
      </c>
      <c r="AH39" s="32" t="s">
        <v>14</v>
      </c>
      <c r="AI39" s="32" t="s">
        <v>16</v>
      </c>
      <c r="AJ39" s="32" t="s">
        <v>17</v>
      </c>
      <c r="AK39" s="32" t="s">
        <v>18</v>
      </c>
      <c r="AL39" s="32" t="s">
        <v>19</v>
      </c>
      <c r="AM39" s="32" t="s">
        <v>20</v>
      </c>
      <c r="AN39" s="32" t="s">
        <v>21</v>
      </c>
      <c r="AO39" s="32" t="s">
        <v>22</v>
      </c>
    </row>
    <row r="40" spans="1:42" ht="15.75" customHeight="1">
      <c r="A40" s="8">
        <f>'Daftar mahasiswa'!A39</f>
        <v>29</v>
      </c>
      <c r="B40" s="33" t="str">
        <f>'Daftar mahasiswa'!B39</f>
        <v>2400001101</v>
      </c>
      <c r="C40" s="191" t="str">
        <f>'Daftar mahasiswa'!C39</f>
        <v>TALITHA SHAFA SYALSABHILA</v>
      </c>
      <c r="D40" s="144"/>
      <c r="E40" s="11" t="e">
        <f>'CPL1'!M39</f>
        <v>#DIV/0!</v>
      </c>
      <c r="F40" s="11">
        <f>'CPL2'!M39</f>
        <v>80</v>
      </c>
      <c r="G40" s="11">
        <f>'CPL3'!M39</f>
        <v>86.666666666666671</v>
      </c>
      <c r="H40" s="11" t="e">
        <f>'CPL4'!M39</f>
        <v>#DIV/0!</v>
      </c>
      <c r="I40" s="11" t="e">
        <f>'CPL5'!M39</f>
        <v>#DIV/0!</v>
      </c>
      <c r="J40" s="11" t="e">
        <f>'CPL6'!M39</f>
        <v>#DIV/0!</v>
      </c>
      <c r="K40" s="11" t="e">
        <f>'CPL7'!M39</f>
        <v>#DIV/0!</v>
      </c>
      <c r="L40" s="11" t="e">
        <f>'CPL8'!M39</f>
        <v>#DIV/0!</v>
      </c>
      <c r="M40" s="11" t="e">
        <f>'CPL9'!M39</f>
        <v>#DIV/0!</v>
      </c>
      <c r="N40" s="11" t="e">
        <f>'CPL10'!M39</f>
        <v>#DIV/0!</v>
      </c>
      <c r="O40" s="17">
        <f>'CPL1'!L39+'CPL2'!L39+'CPL3'!L39+'CPL4'!L39+'CPL5'!L39+'CPL6'!L39+'CPL7'!L39+'CPL8'!L39+'CPL9'!L39+'CPL10'!L39</f>
        <v>86</v>
      </c>
      <c r="P40" s="18" t="str">
        <f t="shared" si="1"/>
        <v>A</v>
      </c>
      <c r="R40" s="18" t="e">
        <f t="shared" ref="R40:AA40" si="44">IF(E40&gt;=80,"E",IF(E40&gt;=65,"G",IF(E40&gt;=55,"A",IF(E40&gt;=40,"D","U"))))</f>
        <v>#DIV/0!</v>
      </c>
      <c r="S40" s="18" t="str">
        <f t="shared" si="44"/>
        <v>E</v>
      </c>
      <c r="T40" s="18" t="str">
        <f t="shared" si="44"/>
        <v>E</v>
      </c>
      <c r="U40" s="18" t="e">
        <f t="shared" si="44"/>
        <v>#DIV/0!</v>
      </c>
      <c r="V40" s="18" t="e">
        <f t="shared" si="44"/>
        <v>#DIV/0!</v>
      </c>
      <c r="W40" s="18" t="e">
        <f t="shared" si="44"/>
        <v>#DIV/0!</v>
      </c>
      <c r="X40" s="18" t="e">
        <f t="shared" si="44"/>
        <v>#DIV/0!</v>
      </c>
      <c r="Y40" s="18" t="e">
        <f t="shared" si="44"/>
        <v>#DIV/0!</v>
      </c>
      <c r="Z40" s="18" t="e">
        <f t="shared" si="44"/>
        <v>#DIV/0!</v>
      </c>
      <c r="AA40" s="18" t="e">
        <f t="shared" si="44"/>
        <v>#DIV/0!</v>
      </c>
      <c r="AB40" s="20"/>
      <c r="AC40" s="20"/>
      <c r="AD40" s="33">
        <v>80</v>
      </c>
      <c r="AE40" s="26" t="s">
        <v>104</v>
      </c>
      <c r="AF40" s="38" t="e">
        <f>AF28/$AF$33*100</f>
        <v>#DIV/0!</v>
      </c>
      <c r="AG40" s="38">
        <f>AG28/$AG$33*100</f>
        <v>52</v>
      </c>
      <c r="AH40" s="38">
        <f>AH28/$AH$33*100</f>
        <v>36</v>
      </c>
      <c r="AI40" s="38" t="e">
        <f>AI28/$AI$33*100</f>
        <v>#DIV/0!</v>
      </c>
      <c r="AJ40" s="38" t="e">
        <f>AJ28/$AJ$33*100</f>
        <v>#DIV/0!</v>
      </c>
      <c r="AK40" s="38" t="e">
        <f>AK28/$AK$33*100</f>
        <v>#DIV/0!</v>
      </c>
      <c r="AL40" s="38" t="e">
        <f>AL28/$AL$33*100</f>
        <v>#DIV/0!</v>
      </c>
      <c r="AM40" s="38" t="e">
        <f>AM28/$AM$33*100</f>
        <v>#DIV/0!</v>
      </c>
      <c r="AN40" s="38" t="e">
        <f>AN28/$AN$33*100</f>
        <v>#DIV/0!</v>
      </c>
      <c r="AO40" s="38" t="e">
        <f>AO28/$AO$33*100</f>
        <v>#DIV/0!</v>
      </c>
    </row>
    <row r="41" spans="1:42" ht="15.75" customHeight="1">
      <c r="A41" s="8">
        <f>'Daftar mahasiswa'!A40</f>
        <v>30</v>
      </c>
      <c r="B41" s="33" t="str">
        <f>'Daftar mahasiswa'!B40</f>
        <v>2400001102</v>
      </c>
      <c r="C41" s="191" t="str">
        <f>'Daftar mahasiswa'!C40</f>
        <v>CITRA RIZKA KHOIRUNNISA</v>
      </c>
      <c r="D41" s="144"/>
      <c r="E41" s="11" t="e">
        <f>'CPL1'!M40</f>
        <v>#DIV/0!</v>
      </c>
      <c r="F41" s="11">
        <f>'CPL2'!M40</f>
        <v>80</v>
      </c>
      <c r="G41" s="11">
        <f>'CPL3'!M40</f>
        <v>77.222222222222229</v>
      </c>
      <c r="H41" s="11" t="e">
        <f>'CPL4'!M40</f>
        <v>#DIV/0!</v>
      </c>
      <c r="I41" s="11" t="e">
        <f>'CPL5'!M40</f>
        <v>#DIV/0!</v>
      </c>
      <c r="J41" s="11" t="e">
        <f>'CPL6'!M40</f>
        <v>#DIV/0!</v>
      </c>
      <c r="K41" s="11" t="e">
        <f>'CPL7'!M40</f>
        <v>#DIV/0!</v>
      </c>
      <c r="L41" s="11" t="e">
        <f>'CPL8'!M40</f>
        <v>#DIV/0!</v>
      </c>
      <c r="M41" s="11" t="e">
        <f>'CPL9'!M40</f>
        <v>#DIV/0!</v>
      </c>
      <c r="N41" s="11" t="e">
        <f>'CPL10'!M40</f>
        <v>#DIV/0!</v>
      </c>
      <c r="O41" s="17">
        <f>'CPL1'!L40+'CPL2'!L40+'CPL3'!L40+'CPL4'!L40+'CPL5'!L40+'CPL6'!L40+'CPL7'!L40+'CPL8'!L40+'CPL9'!L40+'CPL10'!L40</f>
        <v>77.5</v>
      </c>
      <c r="P41" s="18" t="str">
        <f t="shared" si="1"/>
        <v>A-</v>
      </c>
      <c r="R41" s="18" t="e">
        <f t="shared" ref="R41:AA41" si="45">IF(E41&gt;=80,"E",IF(E41&gt;=65,"G",IF(E41&gt;=55,"A",IF(E41&gt;=40,"D","U"))))</f>
        <v>#DIV/0!</v>
      </c>
      <c r="S41" s="18" t="str">
        <f t="shared" si="45"/>
        <v>E</v>
      </c>
      <c r="T41" s="18" t="str">
        <f t="shared" si="45"/>
        <v>G</v>
      </c>
      <c r="U41" s="18" t="e">
        <f t="shared" si="45"/>
        <v>#DIV/0!</v>
      </c>
      <c r="V41" s="18" t="e">
        <f t="shared" si="45"/>
        <v>#DIV/0!</v>
      </c>
      <c r="W41" s="18" t="e">
        <f t="shared" si="45"/>
        <v>#DIV/0!</v>
      </c>
      <c r="X41" s="18" t="e">
        <f t="shared" si="45"/>
        <v>#DIV/0!</v>
      </c>
      <c r="Y41" s="18" t="e">
        <f t="shared" si="45"/>
        <v>#DIV/0!</v>
      </c>
      <c r="Z41" s="18" t="e">
        <f t="shared" si="45"/>
        <v>#DIV/0!</v>
      </c>
      <c r="AA41" s="18" t="e">
        <f t="shared" si="45"/>
        <v>#DIV/0!</v>
      </c>
      <c r="AB41" s="20"/>
      <c r="AC41" s="20"/>
      <c r="AD41" s="33">
        <v>65</v>
      </c>
      <c r="AE41" s="26" t="s">
        <v>106</v>
      </c>
      <c r="AF41" s="38" t="e">
        <f>AF29/$AF$33*100</f>
        <v>#DIV/0!</v>
      </c>
      <c r="AG41" s="38">
        <f>AG29/$AG$33*100</f>
        <v>0</v>
      </c>
      <c r="AH41" s="38">
        <f>AH29/$AH$33*100</f>
        <v>14.666666666666666</v>
      </c>
      <c r="AI41" s="38" t="e">
        <f>AI29/$AI$33*100</f>
        <v>#DIV/0!</v>
      </c>
      <c r="AJ41" s="38" t="e">
        <f>AJ29/$AJ$33*100</f>
        <v>#DIV/0!</v>
      </c>
      <c r="AK41" s="38" t="e">
        <f>AK29/$AK$33*100</f>
        <v>#DIV/0!</v>
      </c>
      <c r="AL41" s="38" t="e">
        <f>AL29/$AL$33*100</f>
        <v>#DIV/0!</v>
      </c>
      <c r="AM41" s="38" t="e">
        <f>AM29/$AM$33*100</f>
        <v>#DIV/0!</v>
      </c>
      <c r="AN41" s="38" t="e">
        <f>AN29/$AN$33*100</f>
        <v>#DIV/0!</v>
      </c>
      <c r="AO41" s="38" t="e">
        <f>AO29/$AO$33*100</f>
        <v>#DIV/0!</v>
      </c>
    </row>
    <row r="42" spans="1:42" ht="15.75" customHeight="1">
      <c r="A42" s="8">
        <f>'Daftar mahasiswa'!A41</f>
        <v>31</v>
      </c>
      <c r="B42" s="33" t="str">
        <f>'Daftar mahasiswa'!B41</f>
        <v>2400001103</v>
      </c>
      <c r="C42" s="191" t="str">
        <f>'Daftar mahasiswa'!C41</f>
        <v>RADITYA DANAR FATTAN AZZILA</v>
      </c>
      <c r="D42" s="144"/>
      <c r="E42" s="11" t="e">
        <f>'CPL1'!M41</f>
        <v>#DIV/0!</v>
      </c>
      <c r="F42" s="11">
        <f>'CPL2'!M41</f>
        <v>0</v>
      </c>
      <c r="G42" s="11">
        <f>'CPL3'!M41</f>
        <v>0</v>
      </c>
      <c r="H42" s="11" t="e">
        <f>'CPL4'!M41</f>
        <v>#DIV/0!</v>
      </c>
      <c r="I42" s="11" t="e">
        <f>'CPL5'!M41</f>
        <v>#DIV/0!</v>
      </c>
      <c r="J42" s="11" t="e">
        <f>'CPL6'!M41</f>
        <v>#DIV/0!</v>
      </c>
      <c r="K42" s="11" t="e">
        <f>'CPL7'!M41</f>
        <v>#DIV/0!</v>
      </c>
      <c r="L42" s="11" t="e">
        <f>'CPL8'!M41</f>
        <v>#DIV/0!</v>
      </c>
      <c r="M42" s="11" t="e">
        <f>'CPL9'!M41</f>
        <v>#DIV/0!</v>
      </c>
      <c r="N42" s="11" t="e">
        <f>'CPL10'!M41</f>
        <v>#DIV/0!</v>
      </c>
      <c r="O42" s="17">
        <f>'CPL1'!L41+'CPL2'!L41+'CPL3'!L41+'CPL4'!L41+'CPL5'!L41+'CPL6'!L41+'CPL7'!L41+'CPL8'!L41+'CPL9'!L41+'CPL10'!L41</f>
        <v>0</v>
      </c>
      <c r="P42" s="18" t="str">
        <f t="shared" si="1"/>
        <v>E</v>
      </c>
      <c r="R42" s="18" t="e">
        <f t="shared" ref="R42:AA42" si="46">IF(E42&gt;=80,"E",IF(E42&gt;=65,"G",IF(E42&gt;=55,"A",IF(E42&gt;=40,"D","U"))))</f>
        <v>#DIV/0!</v>
      </c>
      <c r="S42" s="18" t="str">
        <f t="shared" si="46"/>
        <v>U</v>
      </c>
      <c r="T42" s="18" t="str">
        <f t="shared" si="46"/>
        <v>U</v>
      </c>
      <c r="U42" s="18" t="e">
        <f t="shared" si="46"/>
        <v>#DIV/0!</v>
      </c>
      <c r="V42" s="18" t="e">
        <f t="shared" si="46"/>
        <v>#DIV/0!</v>
      </c>
      <c r="W42" s="18" t="e">
        <f t="shared" si="46"/>
        <v>#DIV/0!</v>
      </c>
      <c r="X42" s="18" t="e">
        <f t="shared" si="46"/>
        <v>#DIV/0!</v>
      </c>
      <c r="Y42" s="18" t="e">
        <f t="shared" si="46"/>
        <v>#DIV/0!</v>
      </c>
      <c r="Z42" s="18" t="e">
        <f t="shared" si="46"/>
        <v>#DIV/0!</v>
      </c>
      <c r="AA42" s="18" t="e">
        <f t="shared" si="46"/>
        <v>#DIV/0!</v>
      </c>
      <c r="AB42" s="20"/>
      <c r="AC42" s="20"/>
      <c r="AD42" s="33">
        <v>55</v>
      </c>
      <c r="AE42" s="26" t="s">
        <v>107</v>
      </c>
      <c r="AF42" s="38" t="e">
        <f>AF30/$AF$33*100</f>
        <v>#DIV/0!</v>
      </c>
      <c r="AG42" s="38">
        <f>AG30/$AG$33*100</f>
        <v>0</v>
      </c>
      <c r="AH42" s="38">
        <f>AH30/$AH$33*100</f>
        <v>0</v>
      </c>
      <c r="AI42" s="38" t="e">
        <f>AI30/$AI$33*100</f>
        <v>#DIV/0!</v>
      </c>
      <c r="AJ42" s="38" t="e">
        <f>AJ30/$AJ$33*100</f>
        <v>#DIV/0!</v>
      </c>
      <c r="AK42" s="38" t="e">
        <f>AK30/$AK$33*100</f>
        <v>#DIV/0!</v>
      </c>
      <c r="AL42" s="38" t="e">
        <f>AL30/$AL$33*100</f>
        <v>#DIV/0!</v>
      </c>
      <c r="AM42" s="38" t="e">
        <f>AM30/$AM$33*100</f>
        <v>#DIV/0!</v>
      </c>
      <c r="AN42" s="38" t="e">
        <f>AN30/$AN$33*100</f>
        <v>#DIV/0!</v>
      </c>
      <c r="AO42" s="38" t="e">
        <f>AO30/$AO$33*100</f>
        <v>#DIV/0!</v>
      </c>
    </row>
    <row r="43" spans="1:42" ht="15.75" customHeight="1">
      <c r="A43" s="8">
        <f>'Daftar mahasiswa'!A42</f>
        <v>32</v>
      </c>
      <c r="B43" s="33" t="str">
        <f>'Daftar mahasiswa'!B42</f>
        <v>2400001104</v>
      </c>
      <c r="C43" s="191" t="str">
        <f>'Daftar mahasiswa'!C42</f>
        <v>RIDA ISMAWATI</v>
      </c>
      <c r="D43" s="144"/>
      <c r="E43" s="11" t="e">
        <f>'CPL1'!M42</f>
        <v>#DIV/0!</v>
      </c>
      <c r="F43" s="11">
        <f>'CPL2'!M42</f>
        <v>0</v>
      </c>
      <c r="G43" s="11">
        <f>'CPL3'!M42</f>
        <v>0</v>
      </c>
      <c r="H43" s="11" t="e">
        <f>'CPL4'!M42</f>
        <v>#DIV/0!</v>
      </c>
      <c r="I43" s="11" t="e">
        <f>'CPL5'!M42</f>
        <v>#DIV/0!</v>
      </c>
      <c r="J43" s="11" t="e">
        <f>'CPL6'!M42</f>
        <v>#DIV/0!</v>
      </c>
      <c r="K43" s="11" t="e">
        <f>'CPL7'!M42</f>
        <v>#DIV/0!</v>
      </c>
      <c r="L43" s="11" t="e">
        <f>'CPL8'!M42</f>
        <v>#DIV/0!</v>
      </c>
      <c r="M43" s="11" t="e">
        <f>'CPL9'!M42</f>
        <v>#DIV/0!</v>
      </c>
      <c r="N43" s="11" t="e">
        <f>'CPL10'!M42</f>
        <v>#DIV/0!</v>
      </c>
      <c r="O43" s="17">
        <f>'CPL1'!L42+'CPL2'!L42+'CPL3'!L42+'CPL4'!L42+'CPL5'!L42+'CPL6'!L42+'CPL7'!L42+'CPL8'!L42+'CPL9'!L42+'CPL10'!L42</f>
        <v>0</v>
      </c>
      <c r="P43" s="18" t="str">
        <f t="shared" si="1"/>
        <v>E</v>
      </c>
      <c r="R43" s="18" t="e">
        <f t="shared" ref="R43:AA43" si="47">IF(E43&gt;=80,"E",IF(E43&gt;=65,"G",IF(E43&gt;=55,"A",IF(E43&gt;=40,"D","U"))))</f>
        <v>#DIV/0!</v>
      </c>
      <c r="S43" s="18" t="str">
        <f t="shared" si="47"/>
        <v>U</v>
      </c>
      <c r="T43" s="18" t="str">
        <f t="shared" si="47"/>
        <v>U</v>
      </c>
      <c r="U43" s="18" t="e">
        <f t="shared" si="47"/>
        <v>#DIV/0!</v>
      </c>
      <c r="V43" s="18" t="e">
        <f t="shared" si="47"/>
        <v>#DIV/0!</v>
      </c>
      <c r="W43" s="18" t="e">
        <f t="shared" si="47"/>
        <v>#DIV/0!</v>
      </c>
      <c r="X43" s="18" t="e">
        <f t="shared" si="47"/>
        <v>#DIV/0!</v>
      </c>
      <c r="Y43" s="18" t="e">
        <f t="shared" si="47"/>
        <v>#DIV/0!</v>
      </c>
      <c r="Z43" s="18" t="e">
        <f t="shared" si="47"/>
        <v>#DIV/0!</v>
      </c>
      <c r="AA43" s="18" t="e">
        <f t="shared" si="47"/>
        <v>#DIV/0!</v>
      </c>
      <c r="AB43" s="20"/>
      <c r="AC43" s="20"/>
      <c r="AD43" s="33">
        <v>40</v>
      </c>
      <c r="AE43" s="26" t="s">
        <v>108</v>
      </c>
      <c r="AF43" s="38" t="e">
        <f>AF31/$AF$33*100</f>
        <v>#DIV/0!</v>
      </c>
      <c r="AG43" s="38">
        <f>AG31/$AG$33*100</f>
        <v>0</v>
      </c>
      <c r="AH43" s="38">
        <f>AH31/$AH$33*100</f>
        <v>0</v>
      </c>
      <c r="AI43" s="38" t="e">
        <f>AI31/$AI$33*100</f>
        <v>#DIV/0!</v>
      </c>
      <c r="AJ43" s="38" t="e">
        <f>AJ31/$AJ$33*100</f>
        <v>#DIV/0!</v>
      </c>
      <c r="AK43" s="38" t="e">
        <f>AK31/$AK$33*100</f>
        <v>#DIV/0!</v>
      </c>
      <c r="AL43" s="38" t="e">
        <f>AL31/$AL$33*100</f>
        <v>#DIV/0!</v>
      </c>
      <c r="AM43" s="38" t="e">
        <f>AM31/$AM$33*100</f>
        <v>#DIV/0!</v>
      </c>
      <c r="AN43" s="38" t="e">
        <f>AN31/$AN$33*100</f>
        <v>#DIV/0!</v>
      </c>
      <c r="AO43" s="38" t="e">
        <f>AO31/$AO$33*100</f>
        <v>#DIV/0!</v>
      </c>
    </row>
    <row r="44" spans="1:42" ht="15.75" customHeight="1">
      <c r="A44" s="8">
        <f>'Daftar mahasiswa'!A43</f>
        <v>33</v>
      </c>
      <c r="B44" s="33" t="str">
        <f>'Daftar mahasiswa'!B43</f>
        <v>2400001105</v>
      </c>
      <c r="C44" s="191" t="str">
        <f>'Daftar mahasiswa'!C43</f>
        <v>WULAN DWI OCTA MULIA</v>
      </c>
      <c r="D44" s="144"/>
      <c r="E44" s="11" t="e">
        <f>'CPL1'!M43</f>
        <v>#DIV/0!</v>
      </c>
      <c r="F44" s="11">
        <f>'CPL2'!M43</f>
        <v>80</v>
      </c>
      <c r="G44" s="11">
        <f>'CPL3'!M43</f>
        <v>83.333333333333343</v>
      </c>
      <c r="H44" s="11" t="e">
        <f>'CPL4'!M43</f>
        <v>#DIV/0!</v>
      </c>
      <c r="I44" s="11" t="e">
        <f>'CPL5'!M43</f>
        <v>#DIV/0!</v>
      </c>
      <c r="J44" s="11" t="e">
        <f>'CPL6'!M43</f>
        <v>#DIV/0!</v>
      </c>
      <c r="K44" s="11" t="e">
        <f>'CPL7'!M43</f>
        <v>#DIV/0!</v>
      </c>
      <c r="L44" s="11" t="e">
        <f>'CPL8'!M43</f>
        <v>#DIV/0!</v>
      </c>
      <c r="M44" s="11" t="e">
        <f>'CPL9'!M43</f>
        <v>#DIV/0!</v>
      </c>
      <c r="N44" s="11" t="e">
        <f>'CPL10'!M43</f>
        <v>#DIV/0!</v>
      </c>
      <c r="O44" s="17">
        <f>'CPL1'!L43+'CPL2'!L43+'CPL3'!L43+'CPL4'!L43+'CPL5'!L43+'CPL6'!L43+'CPL7'!L43+'CPL8'!L43+'CPL9'!L43+'CPL10'!L43</f>
        <v>83</v>
      </c>
      <c r="P44" s="18" t="str">
        <f t="shared" si="1"/>
        <v>A</v>
      </c>
      <c r="R44" s="18" t="e">
        <f t="shared" ref="R44:AA44" si="48">IF(E44&gt;=80,"E",IF(E44&gt;=65,"G",IF(E44&gt;=55,"A",IF(E44&gt;=40,"D","U"))))</f>
        <v>#DIV/0!</v>
      </c>
      <c r="S44" s="18" t="str">
        <f t="shared" si="48"/>
        <v>E</v>
      </c>
      <c r="T44" s="18" t="str">
        <f t="shared" si="48"/>
        <v>E</v>
      </c>
      <c r="U44" s="18" t="e">
        <f t="shared" si="48"/>
        <v>#DIV/0!</v>
      </c>
      <c r="V44" s="18" t="e">
        <f t="shared" si="48"/>
        <v>#DIV/0!</v>
      </c>
      <c r="W44" s="18" t="e">
        <f t="shared" si="48"/>
        <v>#DIV/0!</v>
      </c>
      <c r="X44" s="18" t="e">
        <f t="shared" si="48"/>
        <v>#DIV/0!</v>
      </c>
      <c r="Y44" s="18" t="e">
        <f t="shared" si="48"/>
        <v>#DIV/0!</v>
      </c>
      <c r="Z44" s="18" t="e">
        <f t="shared" si="48"/>
        <v>#DIV/0!</v>
      </c>
      <c r="AA44" s="18" t="e">
        <f t="shared" si="48"/>
        <v>#DIV/0!</v>
      </c>
      <c r="AB44" s="20"/>
      <c r="AC44" s="20"/>
      <c r="AD44" s="33">
        <v>0</v>
      </c>
      <c r="AE44" s="26" t="s">
        <v>110</v>
      </c>
      <c r="AF44" s="38" t="e">
        <f>AF32/$AF$33*100</f>
        <v>#DIV/0!</v>
      </c>
      <c r="AG44" s="38">
        <f>AG32/$AG$33*100</f>
        <v>48</v>
      </c>
      <c r="AH44" s="38">
        <f>AH32/$AH$33*100</f>
        <v>49.333333333333336</v>
      </c>
      <c r="AI44" s="38" t="e">
        <f>AI32/$AI$33*100</f>
        <v>#DIV/0!</v>
      </c>
      <c r="AJ44" s="38" t="e">
        <f>AJ32/$AJ$33*100</f>
        <v>#DIV/0!</v>
      </c>
      <c r="AK44" s="38" t="e">
        <f>AK32/$AK$33*100</f>
        <v>#DIV/0!</v>
      </c>
      <c r="AL44" s="38" t="e">
        <f>AL32/$AL$33*100</f>
        <v>#DIV/0!</v>
      </c>
      <c r="AM44" s="38" t="e">
        <f>AM32/$AM$33*100</f>
        <v>#DIV/0!</v>
      </c>
      <c r="AN44" s="38" t="e">
        <f>AN32/$AN$33*100</f>
        <v>#DIV/0!</v>
      </c>
      <c r="AO44" s="38" t="e">
        <f>AO32/$AO$33*100</f>
        <v>#DIV/0!</v>
      </c>
    </row>
    <row r="45" spans="1:42" ht="15.75" customHeight="1">
      <c r="A45" s="8">
        <f>'Daftar mahasiswa'!A44</f>
        <v>34</v>
      </c>
      <c r="B45" s="33" t="str">
        <f>'Daftar mahasiswa'!B44</f>
        <v>2400001106</v>
      </c>
      <c r="C45" s="191" t="str">
        <f>'Daftar mahasiswa'!C44</f>
        <v>SYIFA HUSAINA</v>
      </c>
      <c r="D45" s="144"/>
      <c r="E45" s="11" t="e">
        <f>'CPL1'!M44</f>
        <v>#DIV/0!</v>
      </c>
      <c r="F45" s="11">
        <f>'CPL2'!M44</f>
        <v>80</v>
      </c>
      <c r="G45" s="11">
        <f>'CPL3'!M44</f>
        <v>85</v>
      </c>
      <c r="H45" s="11" t="e">
        <f>'CPL4'!M44</f>
        <v>#DIV/0!</v>
      </c>
      <c r="I45" s="11" t="e">
        <f>'CPL5'!M44</f>
        <v>#DIV/0!</v>
      </c>
      <c r="J45" s="11" t="e">
        <f>'CPL6'!M44</f>
        <v>#DIV/0!</v>
      </c>
      <c r="K45" s="11" t="e">
        <f>'CPL7'!M44</f>
        <v>#DIV/0!</v>
      </c>
      <c r="L45" s="11" t="e">
        <f>'CPL8'!M44</f>
        <v>#DIV/0!</v>
      </c>
      <c r="M45" s="11" t="e">
        <f>'CPL9'!M44</f>
        <v>#DIV/0!</v>
      </c>
      <c r="N45" s="11" t="e">
        <f>'CPL10'!M44</f>
        <v>#DIV/0!</v>
      </c>
      <c r="O45" s="17">
        <f>'CPL1'!L44+'CPL2'!L44+'CPL3'!L44+'CPL4'!L44+'CPL5'!L44+'CPL6'!L44+'CPL7'!L44+'CPL8'!L44+'CPL9'!L44+'CPL10'!L44</f>
        <v>84.5</v>
      </c>
      <c r="P45" s="18" t="str">
        <f t="shared" si="1"/>
        <v>A</v>
      </c>
      <c r="R45" s="18" t="e">
        <f t="shared" ref="R45:AA45" si="49">IF(E45&gt;=80,"E",IF(E45&gt;=65,"G",IF(E45&gt;=55,"A",IF(E45&gt;=40,"D","U"))))</f>
        <v>#DIV/0!</v>
      </c>
      <c r="S45" s="18" t="str">
        <f t="shared" si="49"/>
        <v>E</v>
      </c>
      <c r="T45" s="18" t="str">
        <f t="shared" si="49"/>
        <v>E</v>
      </c>
      <c r="U45" s="18" t="e">
        <f t="shared" si="49"/>
        <v>#DIV/0!</v>
      </c>
      <c r="V45" s="18" t="e">
        <f t="shared" si="49"/>
        <v>#DIV/0!</v>
      </c>
      <c r="W45" s="18" t="e">
        <f t="shared" si="49"/>
        <v>#DIV/0!</v>
      </c>
      <c r="X45" s="18" t="e">
        <f t="shared" si="49"/>
        <v>#DIV/0!</v>
      </c>
      <c r="Y45" s="18" t="e">
        <f t="shared" si="49"/>
        <v>#DIV/0!</v>
      </c>
      <c r="Z45" s="18" t="e">
        <f t="shared" si="49"/>
        <v>#DIV/0!</v>
      </c>
      <c r="AA45" s="18" t="e">
        <f t="shared" si="49"/>
        <v>#DIV/0!</v>
      </c>
      <c r="AB45" s="20"/>
      <c r="AC45" s="20"/>
      <c r="AD45" s="202" t="s">
        <v>57</v>
      </c>
      <c r="AE45" s="178"/>
      <c r="AF45" s="39" t="e">
        <f t="shared" ref="AF45:AO45" si="50">SUM(AF40:AF44)</f>
        <v>#DIV/0!</v>
      </c>
      <c r="AG45" s="39">
        <f t="shared" si="50"/>
        <v>100</v>
      </c>
      <c r="AH45" s="39">
        <f t="shared" si="50"/>
        <v>100</v>
      </c>
      <c r="AI45" s="39" t="e">
        <f t="shared" si="50"/>
        <v>#DIV/0!</v>
      </c>
      <c r="AJ45" s="39" t="e">
        <f t="shared" si="50"/>
        <v>#DIV/0!</v>
      </c>
      <c r="AK45" s="39" t="e">
        <f t="shared" si="50"/>
        <v>#DIV/0!</v>
      </c>
      <c r="AL45" s="39" t="e">
        <f t="shared" si="50"/>
        <v>#DIV/0!</v>
      </c>
      <c r="AM45" s="39" t="e">
        <f t="shared" si="50"/>
        <v>#DIV/0!</v>
      </c>
      <c r="AN45" s="39" t="e">
        <f t="shared" si="50"/>
        <v>#DIV/0!</v>
      </c>
      <c r="AO45" s="39" t="e">
        <f t="shared" si="50"/>
        <v>#DIV/0!</v>
      </c>
    </row>
    <row r="46" spans="1:42" ht="15.75" customHeight="1">
      <c r="A46" s="8">
        <f>'Daftar mahasiswa'!A45</f>
        <v>35</v>
      </c>
      <c r="B46" s="33" t="str">
        <f>'Daftar mahasiswa'!B45</f>
        <v>2411001032</v>
      </c>
      <c r="C46" s="191" t="str">
        <f>'Daftar mahasiswa'!C45</f>
        <v>ZAHIDA ZUKHRUF</v>
      </c>
      <c r="D46" s="144"/>
      <c r="E46" s="11" t="e">
        <f>'CPL1'!M45</f>
        <v>#DIV/0!</v>
      </c>
      <c r="F46" s="11">
        <f>'CPL2'!M45</f>
        <v>80</v>
      </c>
      <c r="G46" s="11">
        <f>'CPL3'!M45</f>
        <v>84.444444444444443</v>
      </c>
      <c r="H46" s="11" t="e">
        <f>'CPL4'!M45</f>
        <v>#DIV/0!</v>
      </c>
      <c r="I46" s="11" t="e">
        <f>'CPL5'!M45</f>
        <v>#DIV/0!</v>
      </c>
      <c r="J46" s="11" t="e">
        <f>'CPL6'!M45</f>
        <v>#DIV/0!</v>
      </c>
      <c r="K46" s="11" t="e">
        <f>'CPL7'!M45</f>
        <v>#DIV/0!</v>
      </c>
      <c r="L46" s="11" t="e">
        <f>'CPL8'!M45</f>
        <v>#DIV/0!</v>
      </c>
      <c r="M46" s="11" t="e">
        <f>'CPL9'!M45</f>
        <v>#DIV/0!</v>
      </c>
      <c r="N46" s="11" t="e">
        <f>'CPL10'!M45</f>
        <v>#DIV/0!</v>
      </c>
      <c r="O46" s="17">
        <f>'CPL1'!L45+'CPL2'!L45+'CPL3'!L45+'CPL4'!L45+'CPL5'!L45+'CPL6'!L45+'CPL7'!L45+'CPL8'!L45+'CPL9'!L45+'CPL10'!L45</f>
        <v>84</v>
      </c>
      <c r="P46" s="18" t="str">
        <f t="shared" si="1"/>
        <v>A</v>
      </c>
      <c r="R46" s="18" t="e">
        <f t="shared" ref="R46:AA46" si="51">IF(E46&gt;=80,"E",IF(E46&gt;=65,"G",IF(E46&gt;=55,"A",IF(E46&gt;=40,"D","U"))))</f>
        <v>#DIV/0!</v>
      </c>
      <c r="S46" s="18" t="str">
        <f t="shared" si="51"/>
        <v>E</v>
      </c>
      <c r="T46" s="18" t="str">
        <f t="shared" si="51"/>
        <v>E</v>
      </c>
      <c r="U46" s="18" t="e">
        <f t="shared" si="51"/>
        <v>#DIV/0!</v>
      </c>
      <c r="V46" s="18" t="e">
        <f t="shared" si="51"/>
        <v>#DIV/0!</v>
      </c>
      <c r="W46" s="18" t="e">
        <f t="shared" si="51"/>
        <v>#DIV/0!</v>
      </c>
      <c r="X46" s="18" t="e">
        <f t="shared" si="51"/>
        <v>#DIV/0!</v>
      </c>
      <c r="Y46" s="18" t="e">
        <f t="shared" si="51"/>
        <v>#DIV/0!</v>
      </c>
      <c r="Z46" s="18" t="e">
        <f t="shared" si="51"/>
        <v>#DIV/0!</v>
      </c>
      <c r="AA46" s="18" t="e">
        <f t="shared" si="51"/>
        <v>#DIV/0!</v>
      </c>
      <c r="AB46" s="20"/>
      <c r="AC46" s="20"/>
      <c r="AD46" s="203"/>
      <c r="AE46" s="204"/>
      <c r="AF46" s="40"/>
      <c r="AG46" s="40"/>
      <c r="AH46" s="40"/>
      <c r="AI46" s="40"/>
      <c r="AJ46" s="40"/>
      <c r="AK46" s="40"/>
      <c r="AL46" s="40"/>
      <c r="AM46" s="40"/>
      <c r="AN46" s="40"/>
      <c r="AO46" s="40"/>
    </row>
    <row r="47" spans="1:42" ht="15.75" customHeight="1">
      <c r="A47" s="8">
        <f>'Daftar mahasiswa'!A46</f>
        <v>36</v>
      </c>
      <c r="B47" s="33" t="str">
        <f>'Daftar mahasiswa'!B46</f>
        <v>2411001066</v>
      </c>
      <c r="C47" s="191" t="str">
        <f>'Daftar mahasiswa'!C46</f>
        <v>FAHMI AQILA BAIHAQI</v>
      </c>
      <c r="D47" s="144"/>
      <c r="E47" s="11" t="e">
        <f>'CPL1'!M46</f>
        <v>#DIV/0!</v>
      </c>
      <c r="F47" s="11">
        <f>'CPL2'!M46</f>
        <v>80</v>
      </c>
      <c r="G47" s="11">
        <f>'CPL3'!M46</f>
        <v>85</v>
      </c>
      <c r="H47" s="11" t="e">
        <f>'CPL4'!M46</f>
        <v>#DIV/0!</v>
      </c>
      <c r="I47" s="11" t="e">
        <f>'CPL5'!M46</f>
        <v>#DIV/0!</v>
      </c>
      <c r="J47" s="11" t="e">
        <f>'CPL6'!M46</f>
        <v>#DIV/0!</v>
      </c>
      <c r="K47" s="11" t="e">
        <f>'CPL7'!M46</f>
        <v>#DIV/0!</v>
      </c>
      <c r="L47" s="11" t="e">
        <f>'CPL8'!M46</f>
        <v>#DIV/0!</v>
      </c>
      <c r="M47" s="11" t="e">
        <f>'CPL9'!M46</f>
        <v>#DIV/0!</v>
      </c>
      <c r="N47" s="11" t="e">
        <f>'CPL10'!M46</f>
        <v>#DIV/0!</v>
      </c>
      <c r="O47" s="17">
        <f>'CPL1'!L46+'CPL2'!L46+'CPL3'!L46+'CPL4'!L46+'CPL5'!L46+'CPL6'!L46+'CPL7'!L46+'CPL8'!L46+'CPL9'!L46+'CPL10'!L46</f>
        <v>84.5</v>
      </c>
      <c r="P47" s="18" t="str">
        <f t="shared" si="1"/>
        <v>A</v>
      </c>
      <c r="R47" s="18" t="e">
        <f t="shared" ref="R47:AA47" si="52">IF(E47&gt;=80,"E",IF(E47&gt;=65,"G",IF(E47&gt;=55,"A",IF(E47&gt;=40,"D","U"))))</f>
        <v>#DIV/0!</v>
      </c>
      <c r="S47" s="18" t="str">
        <f t="shared" si="52"/>
        <v>E</v>
      </c>
      <c r="T47" s="18" t="str">
        <f t="shared" si="52"/>
        <v>E</v>
      </c>
      <c r="U47" s="18" t="e">
        <f t="shared" si="52"/>
        <v>#DIV/0!</v>
      </c>
      <c r="V47" s="18" t="e">
        <f t="shared" si="52"/>
        <v>#DIV/0!</v>
      </c>
      <c r="W47" s="18" t="e">
        <f t="shared" si="52"/>
        <v>#DIV/0!</v>
      </c>
      <c r="X47" s="18" t="e">
        <f t="shared" si="52"/>
        <v>#DIV/0!</v>
      </c>
      <c r="Y47" s="18" t="e">
        <f t="shared" si="52"/>
        <v>#DIV/0!</v>
      </c>
      <c r="Z47" s="18" t="e">
        <f t="shared" si="52"/>
        <v>#DIV/0!</v>
      </c>
      <c r="AA47" s="18" t="e">
        <f t="shared" si="52"/>
        <v>#DIV/0!</v>
      </c>
      <c r="AB47" s="20"/>
      <c r="AC47" s="20"/>
      <c r="AD47" s="205"/>
      <c r="AE47" s="206"/>
      <c r="AF47" s="41"/>
      <c r="AG47" s="41"/>
      <c r="AH47" s="41"/>
      <c r="AI47" s="41"/>
      <c r="AJ47" s="41"/>
      <c r="AK47" s="41"/>
      <c r="AL47" s="41"/>
      <c r="AM47" s="41"/>
      <c r="AN47" s="41"/>
      <c r="AO47" s="41"/>
    </row>
    <row r="48" spans="1:42" ht="15.75" customHeight="1">
      <c r="A48" s="8">
        <f>'Daftar mahasiswa'!A47</f>
        <v>37</v>
      </c>
      <c r="B48" s="33" t="str">
        <f>'Daftar mahasiswa'!B47</f>
        <v>2411001072</v>
      </c>
      <c r="C48" s="191" t="str">
        <f>'Daftar mahasiswa'!C47</f>
        <v>MUHAMMAD FIKRIA IZZUDDIN</v>
      </c>
      <c r="D48" s="144"/>
      <c r="E48" s="11" t="e">
        <f>'CPL1'!M47</f>
        <v>#DIV/0!</v>
      </c>
      <c r="F48" s="11">
        <f>'CPL2'!M47</f>
        <v>80</v>
      </c>
      <c r="G48" s="11">
        <f>'CPL3'!M47</f>
        <v>76.666666666666671</v>
      </c>
      <c r="H48" s="11" t="e">
        <f>'CPL4'!M47</f>
        <v>#DIV/0!</v>
      </c>
      <c r="I48" s="11" t="e">
        <f>'CPL5'!M47</f>
        <v>#DIV/0!</v>
      </c>
      <c r="J48" s="11" t="e">
        <f>'CPL6'!M47</f>
        <v>#DIV/0!</v>
      </c>
      <c r="K48" s="11" t="e">
        <f>'CPL7'!M47</f>
        <v>#DIV/0!</v>
      </c>
      <c r="L48" s="11" t="e">
        <f>'CPL8'!M47</f>
        <v>#DIV/0!</v>
      </c>
      <c r="M48" s="11" t="e">
        <f>'CPL9'!M47</f>
        <v>#DIV/0!</v>
      </c>
      <c r="N48" s="11" t="e">
        <f>'CPL10'!M47</f>
        <v>#DIV/0!</v>
      </c>
      <c r="O48" s="17">
        <f>'CPL1'!L47+'CPL2'!L47+'CPL3'!L47+'CPL4'!L47+'CPL5'!L47+'CPL6'!L47+'CPL7'!L47+'CPL8'!L47+'CPL9'!L47+'CPL10'!L47</f>
        <v>77</v>
      </c>
      <c r="P48" s="18" t="str">
        <f t="shared" si="1"/>
        <v>A-</v>
      </c>
      <c r="R48" s="18" t="e">
        <f t="shared" ref="R48:AA48" si="53">IF(E48&gt;=80,"E",IF(E48&gt;=65,"G",IF(E48&gt;=55,"A",IF(E48&gt;=40,"D","U"))))</f>
        <v>#DIV/0!</v>
      </c>
      <c r="S48" s="18" t="str">
        <f t="shared" si="53"/>
        <v>E</v>
      </c>
      <c r="T48" s="18" t="str">
        <f t="shared" si="53"/>
        <v>G</v>
      </c>
      <c r="U48" s="18" t="e">
        <f t="shared" si="53"/>
        <v>#DIV/0!</v>
      </c>
      <c r="V48" s="18" t="e">
        <f t="shared" si="53"/>
        <v>#DIV/0!</v>
      </c>
      <c r="W48" s="18" t="e">
        <f t="shared" si="53"/>
        <v>#DIV/0!</v>
      </c>
      <c r="X48" s="18" t="e">
        <f t="shared" si="53"/>
        <v>#DIV/0!</v>
      </c>
      <c r="Y48" s="18" t="e">
        <f t="shared" si="53"/>
        <v>#DIV/0!</v>
      </c>
      <c r="Z48" s="18" t="e">
        <f t="shared" si="53"/>
        <v>#DIV/0!</v>
      </c>
      <c r="AA48" s="18" t="e">
        <f t="shared" si="53"/>
        <v>#DIV/0!</v>
      </c>
      <c r="AB48" s="20"/>
    </row>
    <row r="49" spans="1:42" ht="15.75" customHeight="1">
      <c r="A49" s="8">
        <f>'Daftar mahasiswa'!A48</f>
        <v>38</v>
      </c>
      <c r="B49" s="33" t="str">
        <f>'Daftar mahasiswa'!B48</f>
        <v>2411001074</v>
      </c>
      <c r="C49" s="191" t="str">
        <f>'Daftar mahasiswa'!C48</f>
        <v>CAHAYA PERMATA DEHANTORO</v>
      </c>
      <c r="D49" s="144"/>
      <c r="E49" s="11" t="e">
        <f>'CPL1'!M48</f>
        <v>#DIV/0!</v>
      </c>
      <c r="F49" s="11">
        <f>'CPL2'!M48</f>
        <v>80</v>
      </c>
      <c r="G49" s="11">
        <f>'CPL3'!M48</f>
        <v>79.444444444444443</v>
      </c>
      <c r="H49" s="11" t="e">
        <f>'CPL4'!M48</f>
        <v>#DIV/0!</v>
      </c>
      <c r="I49" s="11" t="e">
        <f>'CPL5'!M48</f>
        <v>#DIV/0!</v>
      </c>
      <c r="J49" s="11" t="e">
        <f>'CPL6'!M48</f>
        <v>#DIV/0!</v>
      </c>
      <c r="K49" s="11" t="e">
        <f>'CPL7'!M48</f>
        <v>#DIV/0!</v>
      </c>
      <c r="L49" s="11" t="e">
        <f>'CPL8'!M48</f>
        <v>#DIV/0!</v>
      </c>
      <c r="M49" s="11" t="e">
        <f>'CPL9'!M48</f>
        <v>#DIV/0!</v>
      </c>
      <c r="N49" s="11" t="e">
        <f>'CPL10'!M48</f>
        <v>#DIV/0!</v>
      </c>
      <c r="O49" s="17">
        <f>'CPL1'!L48+'CPL2'!L48+'CPL3'!L48+'CPL4'!L48+'CPL5'!L48+'CPL6'!L48+'CPL7'!L48+'CPL8'!L48+'CPL9'!L48+'CPL10'!L48</f>
        <v>79.5</v>
      </c>
      <c r="P49" s="18" t="str">
        <f t="shared" si="1"/>
        <v>A-</v>
      </c>
      <c r="R49" s="18" t="e">
        <f t="shared" ref="R49:AA49" si="54">IF(E49&gt;=80,"E",IF(E49&gt;=65,"G",IF(E49&gt;=55,"A",IF(E49&gt;=40,"D","U"))))</f>
        <v>#DIV/0!</v>
      </c>
      <c r="S49" s="18" t="str">
        <f t="shared" si="54"/>
        <v>E</v>
      </c>
      <c r="T49" s="18" t="str">
        <f t="shared" si="54"/>
        <v>G</v>
      </c>
      <c r="U49" s="18" t="e">
        <f t="shared" si="54"/>
        <v>#DIV/0!</v>
      </c>
      <c r="V49" s="18" t="e">
        <f t="shared" si="54"/>
        <v>#DIV/0!</v>
      </c>
      <c r="W49" s="18" t="e">
        <f t="shared" si="54"/>
        <v>#DIV/0!</v>
      </c>
      <c r="X49" s="18" t="e">
        <f t="shared" si="54"/>
        <v>#DIV/0!</v>
      </c>
      <c r="Y49" s="18" t="e">
        <f t="shared" si="54"/>
        <v>#DIV/0!</v>
      </c>
      <c r="Z49" s="18" t="e">
        <f t="shared" si="54"/>
        <v>#DIV/0!</v>
      </c>
      <c r="AA49" s="18" t="e">
        <f t="shared" si="54"/>
        <v>#DIV/0!</v>
      </c>
      <c r="AB49" s="20"/>
      <c r="AC49" s="20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</row>
    <row r="50" spans="1:42" ht="15.75" customHeight="1">
      <c r="A50" s="8">
        <f>'Daftar mahasiswa'!A49</f>
        <v>39</v>
      </c>
      <c r="B50" s="33" t="str">
        <f>'Daftar mahasiswa'!B49</f>
        <v>2415001099</v>
      </c>
      <c r="C50" s="191" t="str">
        <f>'Daftar mahasiswa'!C49</f>
        <v>NENG NABILATUL ARSYIYAH</v>
      </c>
      <c r="D50" s="144"/>
      <c r="E50" s="11" t="e">
        <f>'CPL1'!M49</f>
        <v>#DIV/0!</v>
      </c>
      <c r="F50" s="11">
        <f>'CPL2'!M49</f>
        <v>80</v>
      </c>
      <c r="G50" s="11">
        <f>'CPL3'!M49</f>
        <v>76.111111111111114</v>
      </c>
      <c r="H50" s="11" t="e">
        <f>'CPL4'!M49</f>
        <v>#DIV/0!</v>
      </c>
      <c r="I50" s="11" t="e">
        <f>'CPL5'!M49</f>
        <v>#DIV/0!</v>
      </c>
      <c r="J50" s="11" t="e">
        <f>'CPL6'!M49</f>
        <v>#DIV/0!</v>
      </c>
      <c r="K50" s="11" t="e">
        <f>'CPL7'!M49</f>
        <v>#DIV/0!</v>
      </c>
      <c r="L50" s="11" t="e">
        <f>'CPL8'!M49</f>
        <v>#DIV/0!</v>
      </c>
      <c r="M50" s="11" t="e">
        <f>'CPL9'!M49</f>
        <v>#DIV/0!</v>
      </c>
      <c r="N50" s="11" t="e">
        <f>'CPL10'!M49</f>
        <v>#DIV/0!</v>
      </c>
      <c r="O50" s="17">
        <f>'CPL1'!L49+'CPL2'!L49+'CPL3'!L49+'CPL4'!L49+'CPL5'!L49+'CPL6'!L49+'CPL7'!L49+'CPL8'!L49+'CPL9'!L49+'CPL10'!L49</f>
        <v>76.5</v>
      </c>
      <c r="P50" s="18" t="str">
        <f t="shared" si="1"/>
        <v>A-</v>
      </c>
      <c r="R50" s="18" t="e">
        <f t="shared" ref="R50:AA50" si="55">IF(E50&gt;=80,"E",IF(E50&gt;=65,"G",IF(E50&gt;=55,"A",IF(E50&gt;=40,"D","U"))))</f>
        <v>#DIV/0!</v>
      </c>
      <c r="S50" s="18" t="str">
        <f t="shared" si="55"/>
        <v>E</v>
      </c>
      <c r="T50" s="18" t="str">
        <f t="shared" si="55"/>
        <v>G</v>
      </c>
      <c r="U50" s="18" t="e">
        <f t="shared" si="55"/>
        <v>#DIV/0!</v>
      </c>
      <c r="V50" s="18" t="e">
        <f t="shared" si="55"/>
        <v>#DIV/0!</v>
      </c>
      <c r="W50" s="18" t="e">
        <f t="shared" si="55"/>
        <v>#DIV/0!</v>
      </c>
      <c r="X50" s="18" t="e">
        <f t="shared" si="55"/>
        <v>#DIV/0!</v>
      </c>
      <c r="Y50" s="18" t="e">
        <f t="shared" si="55"/>
        <v>#DIV/0!</v>
      </c>
      <c r="Z50" s="18" t="e">
        <f t="shared" si="55"/>
        <v>#DIV/0!</v>
      </c>
      <c r="AA50" s="18" t="e">
        <f t="shared" si="55"/>
        <v>#DIV/0!</v>
      </c>
      <c r="AB50" s="20"/>
      <c r="AC50" s="20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</row>
    <row r="51" spans="1:42" ht="15.75" customHeight="1">
      <c r="A51" s="8">
        <f>'Daftar mahasiswa'!A50</f>
        <v>40</v>
      </c>
      <c r="B51" s="33" t="str">
        <f>'Daftar mahasiswa'!B50</f>
        <v>2415001100</v>
      </c>
      <c r="C51" s="191" t="str">
        <f>'Daftar mahasiswa'!C50</f>
        <v>RISKI</v>
      </c>
      <c r="D51" s="144"/>
      <c r="E51" s="11" t="e">
        <f>'CPL1'!M50</f>
        <v>#DIV/0!</v>
      </c>
      <c r="F51" s="11">
        <f>'CPL2'!M50</f>
        <v>80</v>
      </c>
      <c r="G51" s="11">
        <f>'CPL3'!M50</f>
        <v>87.222222222222229</v>
      </c>
      <c r="H51" s="11" t="e">
        <f>'CPL4'!M50</f>
        <v>#DIV/0!</v>
      </c>
      <c r="I51" s="11" t="e">
        <f>'CPL5'!M50</f>
        <v>#DIV/0!</v>
      </c>
      <c r="J51" s="11" t="e">
        <f>'CPL6'!M50</f>
        <v>#DIV/0!</v>
      </c>
      <c r="K51" s="11" t="e">
        <f>'CPL7'!M50</f>
        <v>#DIV/0!</v>
      </c>
      <c r="L51" s="11" t="e">
        <f>'CPL8'!M50</f>
        <v>#DIV/0!</v>
      </c>
      <c r="M51" s="11" t="e">
        <f>'CPL9'!M50</f>
        <v>#DIV/0!</v>
      </c>
      <c r="N51" s="11" t="e">
        <f>'CPL10'!M50</f>
        <v>#DIV/0!</v>
      </c>
      <c r="O51" s="17">
        <f>'CPL1'!L50+'CPL2'!L50+'CPL3'!L50+'CPL4'!L50+'CPL5'!L50+'CPL6'!L50+'CPL7'!L50+'CPL8'!L50+'CPL9'!L50+'CPL10'!L50</f>
        <v>86.5</v>
      </c>
      <c r="P51" s="18" t="str">
        <f t="shared" si="1"/>
        <v>A</v>
      </c>
      <c r="R51" s="18" t="e">
        <f t="shared" ref="R51:AA51" si="56">IF(E51&gt;=80,"E",IF(E51&gt;=65,"G",IF(E51&gt;=55,"A",IF(E51&gt;=40,"D","U"))))</f>
        <v>#DIV/0!</v>
      </c>
      <c r="S51" s="18" t="str">
        <f t="shared" si="56"/>
        <v>E</v>
      </c>
      <c r="T51" s="18" t="str">
        <f t="shared" si="56"/>
        <v>E</v>
      </c>
      <c r="U51" s="18" t="e">
        <f t="shared" si="56"/>
        <v>#DIV/0!</v>
      </c>
      <c r="V51" s="18" t="e">
        <f t="shared" si="56"/>
        <v>#DIV/0!</v>
      </c>
      <c r="W51" s="18" t="e">
        <f t="shared" si="56"/>
        <v>#DIV/0!</v>
      </c>
      <c r="X51" s="18" t="e">
        <f t="shared" si="56"/>
        <v>#DIV/0!</v>
      </c>
      <c r="Y51" s="18" t="e">
        <f t="shared" si="56"/>
        <v>#DIV/0!</v>
      </c>
      <c r="Z51" s="18" t="e">
        <f t="shared" si="56"/>
        <v>#DIV/0!</v>
      </c>
      <c r="AA51" s="18" t="e">
        <f t="shared" si="56"/>
        <v>#DIV/0!</v>
      </c>
      <c r="AB51" s="20"/>
      <c r="AC51" s="20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</row>
    <row r="52" spans="1:42" ht="15.75" customHeight="1">
      <c r="A52" s="8">
        <f>'Daftar mahasiswa'!A51</f>
        <v>41</v>
      </c>
      <c r="B52" s="33" t="str">
        <f>'Daftar mahasiswa'!B51</f>
        <v>2444001073</v>
      </c>
      <c r="C52" s="191" t="str">
        <f>'Daftar mahasiswa'!C51</f>
        <v>DISNU RESWANDA</v>
      </c>
      <c r="D52" s="144"/>
      <c r="E52" s="11" t="e">
        <f>'CPL1'!M51</f>
        <v>#DIV/0!</v>
      </c>
      <c r="F52" s="11">
        <f>'CPL2'!M51</f>
        <v>80</v>
      </c>
      <c r="G52" s="11">
        <f>'CPL3'!M51</f>
        <v>78.888888888888886</v>
      </c>
      <c r="H52" s="11" t="e">
        <f>'CPL4'!M51</f>
        <v>#DIV/0!</v>
      </c>
      <c r="I52" s="11" t="e">
        <f>'CPL5'!M51</f>
        <v>#DIV/0!</v>
      </c>
      <c r="J52" s="11" t="e">
        <f>'CPL6'!M51</f>
        <v>#DIV/0!</v>
      </c>
      <c r="K52" s="11" t="e">
        <f>'CPL7'!M51</f>
        <v>#DIV/0!</v>
      </c>
      <c r="L52" s="11" t="e">
        <f>'CPL8'!M51</f>
        <v>#DIV/0!</v>
      </c>
      <c r="M52" s="11" t="e">
        <f>'CPL9'!M51</f>
        <v>#DIV/0!</v>
      </c>
      <c r="N52" s="11" t="e">
        <f>'CPL10'!M51</f>
        <v>#DIV/0!</v>
      </c>
      <c r="O52" s="17">
        <f>'CPL1'!L51+'CPL2'!L51+'CPL3'!L51+'CPL4'!L51+'CPL5'!L51+'CPL6'!L51+'CPL7'!L51+'CPL8'!L51+'CPL9'!L51+'CPL10'!L51</f>
        <v>79</v>
      </c>
      <c r="P52" s="18" t="str">
        <f t="shared" si="1"/>
        <v>A-</v>
      </c>
      <c r="R52" s="18" t="e">
        <f t="shared" ref="R52:AA52" si="57">IF(E52&gt;=80,"E",IF(E52&gt;=65,"G",IF(E52&gt;=55,"A",IF(E52&gt;=40,"D","U"))))</f>
        <v>#DIV/0!</v>
      </c>
      <c r="S52" s="18" t="str">
        <f t="shared" si="57"/>
        <v>E</v>
      </c>
      <c r="T52" s="18" t="str">
        <f t="shared" si="57"/>
        <v>G</v>
      </c>
      <c r="U52" s="18" t="e">
        <f t="shared" si="57"/>
        <v>#DIV/0!</v>
      </c>
      <c r="V52" s="18" t="e">
        <f t="shared" si="57"/>
        <v>#DIV/0!</v>
      </c>
      <c r="W52" s="18" t="e">
        <f t="shared" si="57"/>
        <v>#DIV/0!</v>
      </c>
      <c r="X52" s="18" t="e">
        <f t="shared" si="57"/>
        <v>#DIV/0!</v>
      </c>
      <c r="Y52" s="18" t="e">
        <f t="shared" si="57"/>
        <v>#DIV/0!</v>
      </c>
      <c r="Z52" s="18" t="e">
        <f t="shared" si="57"/>
        <v>#DIV/0!</v>
      </c>
      <c r="AA52" s="18" t="e">
        <f t="shared" si="57"/>
        <v>#DIV/0!</v>
      </c>
      <c r="AB52" s="20"/>
      <c r="AC52" s="20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</row>
    <row r="53" spans="1:42" ht="15.75" customHeight="1">
      <c r="A53" s="8">
        <f>'Daftar mahasiswa'!A52</f>
        <v>42</v>
      </c>
      <c r="B53" s="33">
        <f>'Daftar mahasiswa'!B52</f>
        <v>0</v>
      </c>
      <c r="C53" s="191">
        <f>'Daftar mahasiswa'!C52</f>
        <v>0</v>
      </c>
      <c r="D53" s="144"/>
      <c r="E53" s="11" t="e">
        <f>'CPL1'!M52</f>
        <v>#DIV/0!</v>
      </c>
      <c r="F53" s="11">
        <f>'CPL2'!M52</f>
        <v>0</v>
      </c>
      <c r="G53" s="11">
        <f>'CPL3'!M52</f>
        <v>0</v>
      </c>
      <c r="H53" s="11" t="e">
        <f>'CPL4'!M52</f>
        <v>#DIV/0!</v>
      </c>
      <c r="I53" s="11" t="e">
        <f>'CPL5'!M52</f>
        <v>#DIV/0!</v>
      </c>
      <c r="J53" s="11" t="e">
        <f>'CPL6'!M52</f>
        <v>#DIV/0!</v>
      </c>
      <c r="K53" s="11" t="e">
        <f>'CPL7'!M52</f>
        <v>#DIV/0!</v>
      </c>
      <c r="L53" s="11" t="e">
        <f>'CPL8'!M52</f>
        <v>#DIV/0!</v>
      </c>
      <c r="M53" s="11" t="e">
        <f>'CPL9'!M52</f>
        <v>#DIV/0!</v>
      </c>
      <c r="N53" s="11" t="e">
        <f>'CPL10'!M52</f>
        <v>#DIV/0!</v>
      </c>
      <c r="O53" s="17">
        <f>'CPL1'!L52+'CPL2'!L52+'CPL3'!L52+'CPL4'!L52+'CPL5'!L52+'CPL6'!L52+'CPL7'!L52+'CPL8'!L52+'CPL9'!L52+'CPL10'!L52</f>
        <v>0</v>
      </c>
      <c r="P53" s="18" t="str">
        <f t="shared" si="1"/>
        <v>E</v>
      </c>
      <c r="R53" s="18" t="e">
        <f t="shared" ref="R53:AA53" si="58">IF(E53&gt;=80,"E",IF(E53&gt;=65,"G",IF(E53&gt;=55,"A",IF(E53&gt;=40,"D","U"))))</f>
        <v>#DIV/0!</v>
      </c>
      <c r="S53" s="18" t="str">
        <f t="shared" si="58"/>
        <v>U</v>
      </c>
      <c r="T53" s="18" t="str">
        <f t="shared" si="58"/>
        <v>U</v>
      </c>
      <c r="U53" s="18" t="e">
        <f t="shared" si="58"/>
        <v>#DIV/0!</v>
      </c>
      <c r="V53" s="18" t="e">
        <f t="shared" si="58"/>
        <v>#DIV/0!</v>
      </c>
      <c r="W53" s="18" t="e">
        <f t="shared" si="58"/>
        <v>#DIV/0!</v>
      </c>
      <c r="X53" s="18" t="e">
        <f t="shared" si="58"/>
        <v>#DIV/0!</v>
      </c>
      <c r="Y53" s="18" t="e">
        <f t="shared" si="58"/>
        <v>#DIV/0!</v>
      </c>
      <c r="Z53" s="18" t="e">
        <f t="shared" si="58"/>
        <v>#DIV/0!</v>
      </c>
      <c r="AA53" s="18" t="e">
        <f t="shared" si="58"/>
        <v>#DIV/0!</v>
      </c>
      <c r="AB53" s="20"/>
      <c r="AC53" s="20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1:42" ht="15.75" customHeight="1">
      <c r="A54" s="8">
        <f>'Daftar mahasiswa'!A53</f>
        <v>43</v>
      </c>
      <c r="B54" s="33">
        <f>'Daftar mahasiswa'!B53</f>
        <v>0</v>
      </c>
      <c r="C54" s="191">
        <f>'Daftar mahasiswa'!C53</f>
        <v>0</v>
      </c>
      <c r="D54" s="144"/>
      <c r="E54" s="11" t="e">
        <f>'CPL1'!M53</f>
        <v>#DIV/0!</v>
      </c>
      <c r="F54" s="11">
        <f>'CPL2'!M53</f>
        <v>0</v>
      </c>
      <c r="G54" s="11">
        <f>'CPL3'!M53</f>
        <v>0</v>
      </c>
      <c r="H54" s="11" t="e">
        <f>'CPL4'!M53</f>
        <v>#DIV/0!</v>
      </c>
      <c r="I54" s="11" t="e">
        <f>'CPL5'!M53</f>
        <v>#DIV/0!</v>
      </c>
      <c r="J54" s="11" t="e">
        <f>'CPL6'!M53</f>
        <v>#DIV/0!</v>
      </c>
      <c r="K54" s="11" t="e">
        <f>'CPL7'!M53</f>
        <v>#DIV/0!</v>
      </c>
      <c r="L54" s="11" t="e">
        <f>'CPL8'!M53</f>
        <v>#DIV/0!</v>
      </c>
      <c r="M54" s="11" t="e">
        <f>'CPL9'!M53</f>
        <v>#DIV/0!</v>
      </c>
      <c r="N54" s="11" t="e">
        <f>'CPL10'!M53</f>
        <v>#DIV/0!</v>
      </c>
      <c r="O54" s="17">
        <f>'CPL1'!L53+'CPL2'!L53+'CPL3'!L53+'CPL4'!L53+'CPL5'!L53+'CPL6'!L53+'CPL7'!L53+'CPL8'!L53+'CPL9'!L53+'CPL10'!L53</f>
        <v>0</v>
      </c>
      <c r="P54" s="18" t="str">
        <f t="shared" si="1"/>
        <v>E</v>
      </c>
      <c r="R54" s="18" t="e">
        <f t="shared" ref="R54:AA54" si="59">IF(E54&gt;=80,"E",IF(E54&gt;=65,"G",IF(E54&gt;=55,"A",IF(E54&gt;=40,"D","U"))))</f>
        <v>#DIV/0!</v>
      </c>
      <c r="S54" s="18" t="str">
        <f t="shared" si="59"/>
        <v>U</v>
      </c>
      <c r="T54" s="18" t="str">
        <f t="shared" si="59"/>
        <v>U</v>
      </c>
      <c r="U54" s="18" t="e">
        <f t="shared" si="59"/>
        <v>#DIV/0!</v>
      </c>
      <c r="V54" s="18" t="e">
        <f t="shared" si="59"/>
        <v>#DIV/0!</v>
      </c>
      <c r="W54" s="18" t="e">
        <f t="shared" si="59"/>
        <v>#DIV/0!</v>
      </c>
      <c r="X54" s="18" t="e">
        <f t="shared" si="59"/>
        <v>#DIV/0!</v>
      </c>
      <c r="Y54" s="18" t="e">
        <f t="shared" si="59"/>
        <v>#DIV/0!</v>
      </c>
      <c r="Z54" s="18" t="e">
        <f t="shared" si="59"/>
        <v>#DIV/0!</v>
      </c>
      <c r="AA54" s="18" t="e">
        <f t="shared" si="59"/>
        <v>#DIV/0!</v>
      </c>
      <c r="AB54" s="20"/>
      <c r="AC54" s="20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1:42" ht="15.75" customHeight="1">
      <c r="A55" s="8">
        <f>'Daftar mahasiswa'!A54</f>
        <v>44</v>
      </c>
      <c r="B55" s="33">
        <f>'Daftar mahasiswa'!B54</f>
        <v>0</v>
      </c>
      <c r="C55" s="191">
        <f>'Daftar mahasiswa'!C54</f>
        <v>0</v>
      </c>
      <c r="D55" s="144"/>
      <c r="E55" s="11" t="e">
        <f>'CPL1'!M54</f>
        <v>#DIV/0!</v>
      </c>
      <c r="F55" s="11">
        <f>'CPL2'!M54</f>
        <v>0</v>
      </c>
      <c r="G55" s="11">
        <f>'CPL3'!M54</f>
        <v>0</v>
      </c>
      <c r="H55" s="11" t="e">
        <f>'CPL4'!M54</f>
        <v>#DIV/0!</v>
      </c>
      <c r="I55" s="11" t="e">
        <f>'CPL5'!M54</f>
        <v>#DIV/0!</v>
      </c>
      <c r="J55" s="11" t="e">
        <f>'CPL6'!M54</f>
        <v>#DIV/0!</v>
      </c>
      <c r="K55" s="11" t="e">
        <f>'CPL7'!M54</f>
        <v>#DIV/0!</v>
      </c>
      <c r="L55" s="11" t="e">
        <f>'CPL8'!M54</f>
        <v>#DIV/0!</v>
      </c>
      <c r="M55" s="11" t="e">
        <f>'CPL9'!M54</f>
        <v>#DIV/0!</v>
      </c>
      <c r="N55" s="11" t="e">
        <f>'CPL10'!M54</f>
        <v>#DIV/0!</v>
      </c>
      <c r="O55" s="17">
        <f>'CPL1'!L54+'CPL2'!L54+'CPL3'!L54+'CPL4'!L54+'CPL5'!L54+'CPL6'!L54+'CPL7'!L54+'CPL8'!L54+'CPL9'!L54+'CPL10'!L54</f>
        <v>0</v>
      </c>
      <c r="P55" s="18" t="str">
        <f t="shared" si="1"/>
        <v>E</v>
      </c>
      <c r="R55" s="18" t="e">
        <f t="shared" ref="R55:AA55" si="60">IF(E55&gt;=80,"E",IF(E55&gt;=65,"G",IF(E55&gt;=55,"A",IF(E55&gt;=40,"D","U"))))</f>
        <v>#DIV/0!</v>
      </c>
      <c r="S55" s="18" t="str">
        <f t="shared" si="60"/>
        <v>U</v>
      </c>
      <c r="T55" s="18" t="str">
        <f t="shared" si="60"/>
        <v>U</v>
      </c>
      <c r="U55" s="18" t="e">
        <f t="shared" si="60"/>
        <v>#DIV/0!</v>
      </c>
      <c r="V55" s="18" t="e">
        <f t="shared" si="60"/>
        <v>#DIV/0!</v>
      </c>
      <c r="W55" s="18" t="e">
        <f t="shared" si="60"/>
        <v>#DIV/0!</v>
      </c>
      <c r="X55" s="18" t="e">
        <f t="shared" si="60"/>
        <v>#DIV/0!</v>
      </c>
      <c r="Y55" s="18" t="e">
        <f t="shared" si="60"/>
        <v>#DIV/0!</v>
      </c>
      <c r="Z55" s="18" t="e">
        <f t="shared" si="60"/>
        <v>#DIV/0!</v>
      </c>
      <c r="AA55" s="18" t="e">
        <f t="shared" si="60"/>
        <v>#DIV/0!</v>
      </c>
      <c r="AB55" s="20"/>
      <c r="AC55" s="20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1:42" ht="15.75" customHeight="1">
      <c r="A56" s="8">
        <f>'Daftar mahasiswa'!A55</f>
        <v>45</v>
      </c>
      <c r="B56" s="33">
        <f>'Daftar mahasiswa'!B55</f>
        <v>0</v>
      </c>
      <c r="C56" s="191">
        <f>'Daftar mahasiswa'!C55</f>
        <v>0</v>
      </c>
      <c r="D56" s="144"/>
      <c r="E56" s="11" t="e">
        <f>'CPL1'!M55</f>
        <v>#DIV/0!</v>
      </c>
      <c r="F56" s="11">
        <f>'CPL2'!M55</f>
        <v>0</v>
      </c>
      <c r="G56" s="11">
        <f>'CPL3'!M55</f>
        <v>0</v>
      </c>
      <c r="H56" s="11" t="e">
        <f>'CPL4'!M55</f>
        <v>#DIV/0!</v>
      </c>
      <c r="I56" s="11" t="e">
        <f>'CPL5'!M55</f>
        <v>#DIV/0!</v>
      </c>
      <c r="J56" s="11" t="e">
        <f>'CPL6'!M55</f>
        <v>#DIV/0!</v>
      </c>
      <c r="K56" s="11" t="e">
        <f>'CPL7'!M55</f>
        <v>#DIV/0!</v>
      </c>
      <c r="L56" s="11" t="e">
        <f>'CPL8'!M55</f>
        <v>#DIV/0!</v>
      </c>
      <c r="M56" s="11" t="e">
        <f>'CPL9'!M55</f>
        <v>#DIV/0!</v>
      </c>
      <c r="N56" s="11" t="e">
        <f>'CPL10'!M55</f>
        <v>#DIV/0!</v>
      </c>
      <c r="O56" s="17">
        <f>'CPL1'!L55+'CPL2'!L55+'CPL3'!L55+'CPL4'!L55+'CPL5'!L55+'CPL6'!L55+'CPL7'!L55+'CPL8'!L55+'CPL9'!L55+'CPL10'!L55</f>
        <v>0</v>
      </c>
      <c r="P56" s="18" t="str">
        <f t="shared" si="1"/>
        <v>E</v>
      </c>
      <c r="R56" s="18" t="e">
        <f t="shared" ref="R56:AA56" si="61">IF(E56&gt;=80,"E",IF(E56&gt;=65,"G",IF(E56&gt;=55,"A",IF(E56&gt;=40,"D","U"))))</f>
        <v>#DIV/0!</v>
      </c>
      <c r="S56" s="18" t="str">
        <f t="shared" si="61"/>
        <v>U</v>
      </c>
      <c r="T56" s="18" t="str">
        <f t="shared" si="61"/>
        <v>U</v>
      </c>
      <c r="U56" s="18" t="e">
        <f t="shared" si="61"/>
        <v>#DIV/0!</v>
      </c>
      <c r="V56" s="18" t="e">
        <f t="shared" si="61"/>
        <v>#DIV/0!</v>
      </c>
      <c r="W56" s="18" t="e">
        <f t="shared" si="61"/>
        <v>#DIV/0!</v>
      </c>
      <c r="X56" s="18" t="e">
        <f t="shared" si="61"/>
        <v>#DIV/0!</v>
      </c>
      <c r="Y56" s="18" t="e">
        <f t="shared" si="61"/>
        <v>#DIV/0!</v>
      </c>
      <c r="Z56" s="18" t="e">
        <f t="shared" si="61"/>
        <v>#DIV/0!</v>
      </c>
      <c r="AA56" s="18" t="e">
        <f t="shared" si="61"/>
        <v>#DIV/0!</v>
      </c>
      <c r="AB56" s="20"/>
      <c r="AC56" s="20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</row>
    <row r="57" spans="1:42" ht="15.75" customHeight="1">
      <c r="A57" s="8">
        <f>'Daftar mahasiswa'!A56</f>
        <v>46</v>
      </c>
      <c r="B57" s="33">
        <f>'Daftar mahasiswa'!B56</f>
        <v>0</v>
      </c>
      <c r="C57" s="191">
        <f>'Daftar mahasiswa'!C56</f>
        <v>0</v>
      </c>
      <c r="D57" s="144"/>
      <c r="E57" s="11" t="e">
        <f>'CPL1'!M56</f>
        <v>#DIV/0!</v>
      </c>
      <c r="F57" s="11">
        <f>'CPL2'!M56</f>
        <v>0</v>
      </c>
      <c r="G57" s="11">
        <f>'CPL3'!M56</f>
        <v>0</v>
      </c>
      <c r="H57" s="11" t="e">
        <f>'CPL4'!M56</f>
        <v>#DIV/0!</v>
      </c>
      <c r="I57" s="11" t="e">
        <f>'CPL5'!M56</f>
        <v>#DIV/0!</v>
      </c>
      <c r="J57" s="11" t="e">
        <f>'CPL6'!M56</f>
        <v>#DIV/0!</v>
      </c>
      <c r="K57" s="11" t="e">
        <f>'CPL7'!M56</f>
        <v>#DIV/0!</v>
      </c>
      <c r="L57" s="11" t="e">
        <f>'CPL8'!M56</f>
        <v>#DIV/0!</v>
      </c>
      <c r="M57" s="11" t="e">
        <f>'CPL9'!M56</f>
        <v>#DIV/0!</v>
      </c>
      <c r="N57" s="11" t="e">
        <f>'CPL10'!M56</f>
        <v>#DIV/0!</v>
      </c>
      <c r="O57" s="17">
        <f>'CPL1'!L56+'CPL2'!L56+'CPL3'!L56+'CPL4'!L56+'CPL5'!L56+'CPL6'!L56+'CPL7'!L56+'CPL8'!L56+'CPL9'!L56+'CPL10'!L56</f>
        <v>0</v>
      </c>
      <c r="P57" s="18" t="str">
        <f t="shared" si="1"/>
        <v>E</v>
      </c>
      <c r="R57" s="18" t="e">
        <f t="shared" ref="R57:AA57" si="62">IF(E57&gt;=80,"E",IF(E57&gt;=65,"G",IF(E57&gt;=55,"A",IF(E57&gt;=40,"D","U"))))</f>
        <v>#DIV/0!</v>
      </c>
      <c r="S57" s="18" t="str">
        <f t="shared" si="62"/>
        <v>U</v>
      </c>
      <c r="T57" s="18" t="str">
        <f t="shared" si="62"/>
        <v>U</v>
      </c>
      <c r="U57" s="18" t="e">
        <f t="shared" si="62"/>
        <v>#DIV/0!</v>
      </c>
      <c r="V57" s="18" t="e">
        <f t="shared" si="62"/>
        <v>#DIV/0!</v>
      </c>
      <c r="W57" s="18" t="e">
        <f t="shared" si="62"/>
        <v>#DIV/0!</v>
      </c>
      <c r="X57" s="18" t="e">
        <f t="shared" si="62"/>
        <v>#DIV/0!</v>
      </c>
      <c r="Y57" s="18" t="e">
        <f t="shared" si="62"/>
        <v>#DIV/0!</v>
      </c>
      <c r="Z57" s="18" t="e">
        <f t="shared" si="62"/>
        <v>#DIV/0!</v>
      </c>
      <c r="AA57" s="18" t="e">
        <f t="shared" si="62"/>
        <v>#DIV/0!</v>
      </c>
      <c r="AB57" s="20"/>
      <c r="AC57" s="20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</row>
    <row r="58" spans="1:42" ht="15.75" customHeight="1">
      <c r="A58" s="8">
        <f>'Daftar mahasiswa'!A57</f>
        <v>47</v>
      </c>
      <c r="B58" s="33">
        <f>'Daftar mahasiswa'!B57</f>
        <v>0</v>
      </c>
      <c r="C58" s="191">
        <f>'Daftar mahasiswa'!C57</f>
        <v>0</v>
      </c>
      <c r="D58" s="144"/>
      <c r="E58" s="11" t="e">
        <f>'CPL1'!M57</f>
        <v>#DIV/0!</v>
      </c>
      <c r="F58" s="11">
        <f>'CPL2'!M57</f>
        <v>0</v>
      </c>
      <c r="G58" s="11">
        <f>'CPL3'!M57</f>
        <v>0</v>
      </c>
      <c r="H58" s="11" t="e">
        <f>'CPL4'!M57</f>
        <v>#DIV/0!</v>
      </c>
      <c r="I58" s="11" t="e">
        <f>'CPL5'!M57</f>
        <v>#DIV/0!</v>
      </c>
      <c r="J58" s="11" t="e">
        <f>'CPL6'!M57</f>
        <v>#DIV/0!</v>
      </c>
      <c r="K58" s="11" t="e">
        <f>'CPL7'!M57</f>
        <v>#DIV/0!</v>
      </c>
      <c r="L58" s="11" t="e">
        <f>'CPL8'!M57</f>
        <v>#DIV/0!</v>
      </c>
      <c r="M58" s="11" t="e">
        <f>'CPL9'!M57</f>
        <v>#DIV/0!</v>
      </c>
      <c r="N58" s="11" t="e">
        <f>'CPL10'!M57</f>
        <v>#DIV/0!</v>
      </c>
      <c r="O58" s="17">
        <f>'CPL1'!L57+'CPL2'!L57+'CPL3'!L57+'CPL4'!L57+'CPL5'!L57+'CPL6'!L57+'CPL7'!L57+'CPL8'!L57+'CPL9'!L57+'CPL10'!L57</f>
        <v>0</v>
      </c>
      <c r="P58" s="18" t="str">
        <f t="shared" si="1"/>
        <v>E</v>
      </c>
      <c r="R58" s="18" t="e">
        <f t="shared" ref="R58:AA58" si="63">IF(E58&gt;=80,"E",IF(E58&gt;=65,"G",IF(E58&gt;=55,"A",IF(E58&gt;=40,"D","U"))))</f>
        <v>#DIV/0!</v>
      </c>
      <c r="S58" s="18" t="str">
        <f t="shared" si="63"/>
        <v>U</v>
      </c>
      <c r="T58" s="18" t="str">
        <f t="shared" si="63"/>
        <v>U</v>
      </c>
      <c r="U58" s="18" t="e">
        <f t="shared" si="63"/>
        <v>#DIV/0!</v>
      </c>
      <c r="V58" s="18" t="e">
        <f t="shared" si="63"/>
        <v>#DIV/0!</v>
      </c>
      <c r="W58" s="18" t="e">
        <f t="shared" si="63"/>
        <v>#DIV/0!</v>
      </c>
      <c r="X58" s="18" t="e">
        <f t="shared" si="63"/>
        <v>#DIV/0!</v>
      </c>
      <c r="Y58" s="18" t="e">
        <f t="shared" si="63"/>
        <v>#DIV/0!</v>
      </c>
      <c r="Z58" s="18" t="e">
        <f t="shared" si="63"/>
        <v>#DIV/0!</v>
      </c>
      <c r="AA58" s="18" t="e">
        <f t="shared" si="63"/>
        <v>#DIV/0!</v>
      </c>
      <c r="AB58" s="20"/>
      <c r="AC58" s="20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</row>
    <row r="59" spans="1:42" ht="15.75" customHeight="1">
      <c r="A59" s="8">
        <f>'Daftar mahasiswa'!A58</f>
        <v>48</v>
      </c>
      <c r="B59" s="33">
        <f>'Daftar mahasiswa'!B58</f>
        <v>0</v>
      </c>
      <c r="C59" s="191">
        <f>'Daftar mahasiswa'!C58</f>
        <v>0</v>
      </c>
      <c r="D59" s="144"/>
      <c r="E59" s="11" t="e">
        <f>'CPL1'!M58</f>
        <v>#DIV/0!</v>
      </c>
      <c r="F59" s="11">
        <f>'CPL2'!M58</f>
        <v>0</v>
      </c>
      <c r="G59" s="11">
        <f>'CPL3'!M58</f>
        <v>0</v>
      </c>
      <c r="H59" s="11" t="e">
        <f>'CPL4'!M58</f>
        <v>#DIV/0!</v>
      </c>
      <c r="I59" s="11" t="e">
        <f>'CPL5'!M58</f>
        <v>#DIV/0!</v>
      </c>
      <c r="J59" s="11" t="e">
        <f>'CPL6'!M58</f>
        <v>#DIV/0!</v>
      </c>
      <c r="K59" s="11" t="e">
        <f>'CPL7'!M58</f>
        <v>#DIV/0!</v>
      </c>
      <c r="L59" s="11" t="e">
        <f>'CPL8'!M58</f>
        <v>#DIV/0!</v>
      </c>
      <c r="M59" s="11" t="e">
        <f>'CPL9'!M58</f>
        <v>#DIV/0!</v>
      </c>
      <c r="N59" s="11" t="e">
        <f>'CPL10'!M58</f>
        <v>#DIV/0!</v>
      </c>
      <c r="O59" s="17">
        <f>'CPL1'!L58+'CPL2'!L58+'CPL3'!L58+'CPL4'!L58+'CPL5'!L58+'CPL6'!L58+'CPL7'!L58+'CPL8'!L58+'CPL9'!L58+'CPL10'!L58</f>
        <v>0</v>
      </c>
      <c r="P59" s="18" t="str">
        <f t="shared" si="1"/>
        <v>E</v>
      </c>
      <c r="R59" s="18" t="e">
        <f t="shared" ref="R59:AA59" si="64">IF(E59&gt;=80,"E",IF(E59&gt;=65,"G",IF(E59&gt;=55,"A",IF(E59&gt;=40,"D","U"))))</f>
        <v>#DIV/0!</v>
      </c>
      <c r="S59" s="18" t="str">
        <f t="shared" si="64"/>
        <v>U</v>
      </c>
      <c r="T59" s="18" t="str">
        <f t="shared" si="64"/>
        <v>U</v>
      </c>
      <c r="U59" s="18" t="e">
        <f t="shared" si="64"/>
        <v>#DIV/0!</v>
      </c>
      <c r="V59" s="18" t="e">
        <f t="shared" si="64"/>
        <v>#DIV/0!</v>
      </c>
      <c r="W59" s="18" t="e">
        <f t="shared" si="64"/>
        <v>#DIV/0!</v>
      </c>
      <c r="X59" s="18" t="e">
        <f t="shared" si="64"/>
        <v>#DIV/0!</v>
      </c>
      <c r="Y59" s="18" t="e">
        <f t="shared" si="64"/>
        <v>#DIV/0!</v>
      </c>
      <c r="Z59" s="18" t="e">
        <f t="shared" si="64"/>
        <v>#DIV/0!</v>
      </c>
      <c r="AA59" s="18" t="e">
        <f t="shared" si="64"/>
        <v>#DIV/0!</v>
      </c>
      <c r="AB59" s="20"/>
      <c r="AC59" s="20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ht="15.75" customHeight="1">
      <c r="A60" s="8">
        <f>'Daftar mahasiswa'!A59</f>
        <v>49</v>
      </c>
      <c r="B60" s="33">
        <f>'Daftar mahasiswa'!B59</f>
        <v>0</v>
      </c>
      <c r="C60" s="191">
        <f>'Daftar mahasiswa'!C59</f>
        <v>0</v>
      </c>
      <c r="D60" s="144"/>
      <c r="E60" s="11" t="e">
        <f>'CPL1'!M59</f>
        <v>#DIV/0!</v>
      </c>
      <c r="F60" s="11">
        <f>'CPL2'!M59</f>
        <v>0</v>
      </c>
      <c r="G60" s="11">
        <f>'CPL3'!M59</f>
        <v>0</v>
      </c>
      <c r="H60" s="11" t="e">
        <f>'CPL4'!M59</f>
        <v>#DIV/0!</v>
      </c>
      <c r="I60" s="11" t="e">
        <f>'CPL5'!M59</f>
        <v>#DIV/0!</v>
      </c>
      <c r="J60" s="11" t="e">
        <f>'CPL6'!M59</f>
        <v>#DIV/0!</v>
      </c>
      <c r="K60" s="11" t="e">
        <f>'CPL7'!M59</f>
        <v>#DIV/0!</v>
      </c>
      <c r="L60" s="11" t="e">
        <f>'CPL8'!M59</f>
        <v>#DIV/0!</v>
      </c>
      <c r="M60" s="11" t="e">
        <f>'CPL9'!M59</f>
        <v>#DIV/0!</v>
      </c>
      <c r="N60" s="11" t="e">
        <f>'CPL10'!M59</f>
        <v>#DIV/0!</v>
      </c>
      <c r="O60" s="17">
        <f>'CPL1'!L59+'CPL2'!L59+'CPL3'!L59+'CPL4'!L59+'CPL5'!L59+'CPL6'!L59+'CPL7'!L59+'CPL8'!L59+'CPL9'!L59+'CPL10'!L59</f>
        <v>0</v>
      </c>
      <c r="P60" s="18" t="str">
        <f t="shared" si="1"/>
        <v>E</v>
      </c>
      <c r="R60" s="18" t="e">
        <f t="shared" ref="R60:AA60" si="65">IF(E60&gt;=80,"E",IF(E60&gt;=65,"G",IF(E60&gt;=55,"A",IF(E60&gt;=40,"D","U"))))</f>
        <v>#DIV/0!</v>
      </c>
      <c r="S60" s="18" t="str">
        <f t="shared" si="65"/>
        <v>U</v>
      </c>
      <c r="T60" s="18" t="str">
        <f t="shared" si="65"/>
        <v>U</v>
      </c>
      <c r="U60" s="18" t="e">
        <f t="shared" si="65"/>
        <v>#DIV/0!</v>
      </c>
      <c r="V60" s="18" t="e">
        <f t="shared" si="65"/>
        <v>#DIV/0!</v>
      </c>
      <c r="W60" s="18" t="e">
        <f t="shared" si="65"/>
        <v>#DIV/0!</v>
      </c>
      <c r="X60" s="18" t="e">
        <f t="shared" si="65"/>
        <v>#DIV/0!</v>
      </c>
      <c r="Y60" s="18" t="e">
        <f t="shared" si="65"/>
        <v>#DIV/0!</v>
      </c>
      <c r="Z60" s="18" t="e">
        <f t="shared" si="65"/>
        <v>#DIV/0!</v>
      </c>
      <c r="AA60" s="18" t="e">
        <f t="shared" si="65"/>
        <v>#DIV/0!</v>
      </c>
      <c r="AB60" s="20"/>
      <c r="AC60" s="20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</row>
    <row r="61" spans="1:42" ht="15.75" customHeight="1">
      <c r="A61" s="8">
        <f>'Daftar mahasiswa'!A60</f>
        <v>0</v>
      </c>
      <c r="B61" s="33">
        <f>'Daftar mahasiswa'!B60</f>
        <v>0</v>
      </c>
      <c r="C61" s="191">
        <f>'Daftar mahasiswa'!C60</f>
        <v>0</v>
      </c>
      <c r="D61" s="144"/>
      <c r="E61" s="11" t="e">
        <f>'CPL1'!M60</f>
        <v>#DIV/0!</v>
      </c>
      <c r="F61" s="11">
        <f>'CPL2'!M60</f>
        <v>0</v>
      </c>
      <c r="G61" s="11">
        <f>'CPL3'!M60</f>
        <v>0</v>
      </c>
      <c r="H61" s="11" t="e">
        <f>'CPL4'!M60</f>
        <v>#DIV/0!</v>
      </c>
      <c r="I61" s="11" t="e">
        <f>'CPL5'!M60</f>
        <v>#DIV/0!</v>
      </c>
      <c r="J61" s="11" t="e">
        <f>'CPL6'!M60</f>
        <v>#DIV/0!</v>
      </c>
      <c r="K61" s="11" t="e">
        <f>'CPL7'!M60</f>
        <v>#DIV/0!</v>
      </c>
      <c r="L61" s="11" t="e">
        <f>'CPL8'!M60</f>
        <v>#DIV/0!</v>
      </c>
      <c r="M61" s="11" t="e">
        <f>'CPL9'!M60</f>
        <v>#DIV/0!</v>
      </c>
      <c r="N61" s="11" t="e">
        <f>'CPL10'!M60</f>
        <v>#DIV/0!</v>
      </c>
      <c r="O61" s="17">
        <f>'CPL1'!L60+'CPL2'!L60+'CPL3'!L60+'CPL4'!L60+'CPL5'!L60+'CPL6'!L60+'CPL7'!L60+'CPL8'!L60+'CPL9'!L60+'CPL10'!L60</f>
        <v>0</v>
      </c>
      <c r="P61" s="18" t="str">
        <f t="shared" si="1"/>
        <v>E</v>
      </c>
      <c r="R61" s="18" t="e">
        <f t="shared" ref="R61:AA61" si="66">IF(E61&gt;=80,"E",IF(E61&gt;=65,"G",IF(E61&gt;=55,"A",IF(E61&gt;=40,"D","U"))))</f>
        <v>#DIV/0!</v>
      </c>
      <c r="S61" s="18" t="str">
        <f t="shared" si="66"/>
        <v>U</v>
      </c>
      <c r="T61" s="18" t="str">
        <f t="shared" si="66"/>
        <v>U</v>
      </c>
      <c r="U61" s="18" t="e">
        <f t="shared" si="66"/>
        <v>#DIV/0!</v>
      </c>
      <c r="V61" s="18" t="e">
        <f t="shared" si="66"/>
        <v>#DIV/0!</v>
      </c>
      <c r="W61" s="18" t="e">
        <f t="shared" si="66"/>
        <v>#DIV/0!</v>
      </c>
      <c r="X61" s="18" t="e">
        <f t="shared" si="66"/>
        <v>#DIV/0!</v>
      </c>
      <c r="Y61" s="18" t="e">
        <f t="shared" si="66"/>
        <v>#DIV/0!</v>
      </c>
      <c r="Z61" s="18" t="e">
        <f t="shared" si="66"/>
        <v>#DIV/0!</v>
      </c>
      <c r="AA61" s="18" t="e">
        <f t="shared" si="66"/>
        <v>#DIV/0!</v>
      </c>
      <c r="AB61" s="20"/>
      <c r="AC61" s="20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.75" customHeight="1">
      <c r="A62" s="8">
        <f>'Daftar mahasiswa'!A61</f>
        <v>0</v>
      </c>
      <c r="B62" s="33">
        <f>'Daftar mahasiswa'!B61</f>
        <v>0</v>
      </c>
      <c r="C62" s="191">
        <f>'Daftar mahasiswa'!C61</f>
        <v>0</v>
      </c>
      <c r="D62" s="144"/>
      <c r="E62" s="11" t="e">
        <f>'CPL1'!M61</f>
        <v>#DIV/0!</v>
      </c>
      <c r="F62" s="11">
        <f>'CPL2'!M61</f>
        <v>0</v>
      </c>
      <c r="G62" s="11">
        <f>'CPL3'!M61</f>
        <v>0</v>
      </c>
      <c r="H62" s="11" t="e">
        <f>'CPL4'!M61</f>
        <v>#DIV/0!</v>
      </c>
      <c r="I62" s="11" t="e">
        <f>'CPL5'!M61</f>
        <v>#DIV/0!</v>
      </c>
      <c r="J62" s="11" t="e">
        <f>'CPL6'!M61</f>
        <v>#DIV/0!</v>
      </c>
      <c r="K62" s="11" t="e">
        <f>'CPL7'!M61</f>
        <v>#DIV/0!</v>
      </c>
      <c r="L62" s="11" t="e">
        <f>'CPL8'!M61</f>
        <v>#DIV/0!</v>
      </c>
      <c r="M62" s="11" t="e">
        <f>'CPL9'!M61</f>
        <v>#DIV/0!</v>
      </c>
      <c r="N62" s="11" t="e">
        <f>'CPL10'!M61</f>
        <v>#DIV/0!</v>
      </c>
      <c r="O62" s="17">
        <f>'CPL1'!L61+'CPL2'!L61+'CPL3'!L61+'CPL4'!L61+'CPL5'!L61+'CPL6'!L61+'CPL7'!L61+'CPL8'!L61+'CPL9'!L61+'CPL10'!L61</f>
        <v>0</v>
      </c>
      <c r="P62" s="18" t="str">
        <f t="shared" si="1"/>
        <v>E</v>
      </c>
      <c r="R62" s="18" t="e">
        <f t="shared" ref="R62:AA62" si="67">IF(E62&gt;=80,"E",IF(E62&gt;=65,"G",IF(E62&gt;=55,"A",IF(E62&gt;=40,"D","U"))))</f>
        <v>#DIV/0!</v>
      </c>
      <c r="S62" s="18" t="str">
        <f t="shared" si="67"/>
        <v>U</v>
      </c>
      <c r="T62" s="18" t="str">
        <f t="shared" si="67"/>
        <v>U</v>
      </c>
      <c r="U62" s="18" t="e">
        <f t="shared" si="67"/>
        <v>#DIV/0!</v>
      </c>
      <c r="V62" s="18" t="e">
        <f t="shared" si="67"/>
        <v>#DIV/0!</v>
      </c>
      <c r="W62" s="18" t="e">
        <f t="shared" si="67"/>
        <v>#DIV/0!</v>
      </c>
      <c r="X62" s="18" t="e">
        <f t="shared" si="67"/>
        <v>#DIV/0!</v>
      </c>
      <c r="Y62" s="18" t="e">
        <f t="shared" si="67"/>
        <v>#DIV/0!</v>
      </c>
      <c r="Z62" s="18" t="e">
        <f t="shared" si="67"/>
        <v>#DIV/0!</v>
      </c>
      <c r="AA62" s="18" t="e">
        <f t="shared" si="67"/>
        <v>#DIV/0!</v>
      </c>
      <c r="AB62" s="20"/>
      <c r="AC62" s="20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</row>
    <row r="63" spans="1:42" ht="15.75" customHeight="1">
      <c r="A63" s="8">
        <f>'Daftar mahasiswa'!A62</f>
        <v>0</v>
      </c>
      <c r="B63" s="33">
        <f>'Daftar mahasiswa'!B62</f>
        <v>0</v>
      </c>
      <c r="C63" s="191">
        <f>'Daftar mahasiswa'!C62</f>
        <v>0</v>
      </c>
      <c r="D63" s="144"/>
      <c r="E63" s="11" t="e">
        <f>'CPL1'!M62</f>
        <v>#DIV/0!</v>
      </c>
      <c r="F63" s="11">
        <f>'CPL2'!M62</f>
        <v>0</v>
      </c>
      <c r="G63" s="11">
        <f>'CPL3'!M62</f>
        <v>0</v>
      </c>
      <c r="H63" s="11" t="e">
        <f>'CPL4'!M62</f>
        <v>#DIV/0!</v>
      </c>
      <c r="I63" s="11" t="e">
        <f>'CPL5'!M62</f>
        <v>#DIV/0!</v>
      </c>
      <c r="J63" s="11" t="e">
        <f>'CPL6'!M62</f>
        <v>#DIV/0!</v>
      </c>
      <c r="K63" s="11" t="e">
        <f>'CPL7'!M62</f>
        <v>#DIV/0!</v>
      </c>
      <c r="L63" s="11" t="e">
        <f>'CPL8'!M62</f>
        <v>#DIV/0!</v>
      </c>
      <c r="M63" s="11" t="e">
        <f>'CPL9'!M62</f>
        <v>#DIV/0!</v>
      </c>
      <c r="N63" s="11" t="e">
        <f>'CPL10'!M62</f>
        <v>#DIV/0!</v>
      </c>
      <c r="O63" s="17">
        <f>'CPL1'!L62+'CPL2'!L62+'CPL3'!L62+'CPL4'!L62+'CPL5'!L62+'CPL6'!L62+'CPL7'!L62+'CPL8'!L62+'CPL9'!L62+'CPL10'!L62</f>
        <v>0</v>
      </c>
      <c r="P63" s="18" t="str">
        <f t="shared" si="1"/>
        <v>E</v>
      </c>
      <c r="R63" s="18" t="e">
        <f t="shared" ref="R63:AA63" si="68">IF(E63&gt;=80,"E",IF(E63&gt;=65,"G",IF(E63&gt;=55,"A",IF(E63&gt;=40,"D","U"))))</f>
        <v>#DIV/0!</v>
      </c>
      <c r="S63" s="18" t="str">
        <f t="shared" si="68"/>
        <v>U</v>
      </c>
      <c r="T63" s="18" t="str">
        <f t="shared" si="68"/>
        <v>U</v>
      </c>
      <c r="U63" s="18" t="e">
        <f t="shared" si="68"/>
        <v>#DIV/0!</v>
      </c>
      <c r="V63" s="18" t="e">
        <f t="shared" si="68"/>
        <v>#DIV/0!</v>
      </c>
      <c r="W63" s="18" t="e">
        <f t="shared" si="68"/>
        <v>#DIV/0!</v>
      </c>
      <c r="X63" s="18" t="e">
        <f t="shared" si="68"/>
        <v>#DIV/0!</v>
      </c>
      <c r="Y63" s="18" t="e">
        <f t="shared" si="68"/>
        <v>#DIV/0!</v>
      </c>
      <c r="Z63" s="18" t="e">
        <f t="shared" si="68"/>
        <v>#DIV/0!</v>
      </c>
      <c r="AA63" s="18" t="e">
        <f t="shared" si="68"/>
        <v>#DIV/0!</v>
      </c>
      <c r="AB63" s="20"/>
      <c r="AC63" s="20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</row>
    <row r="64" spans="1:42" ht="15.75" customHeight="1">
      <c r="A64" s="8">
        <f>'Daftar mahasiswa'!A63</f>
        <v>0</v>
      </c>
      <c r="B64" s="33">
        <f>'Daftar mahasiswa'!B63</f>
        <v>0</v>
      </c>
      <c r="C64" s="191">
        <f>'Daftar mahasiswa'!C63</f>
        <v>0</v>
      </c>
      <c r="D64" s="144"/>
      <c r="E64" s="11" t="e">
        <f>'CPL1'!M63</f>
        <v>#DIV/0!</v>
      </c>
      <c r="F64" s="11">
        <f>'CPL2'!M63</f>
        <v>0</v>
      </c>
      <c r="G64" s="11">
        <f>'CPL3'!M63</f>
        <v>0</v>
      </c>
      <c r="H64" s="11" t="e">
        <f>'CPL4'!M63</f>
        <v>#DIV/0!</v>
      </c>
      <c r="I64" s="11" t="e">
        <f>'CPL5'!M63</f>
        <v>#DIV/0!</v>
      </c>
      <c r="J64" s="11" t="e">
        <f>'CPL6'!M63</f>
        <v>#DIV/0!</v>
      </c>
      <c r="K64" s="11" t="e">
        <f>'CPL7'!M63</f>
        <v>#DIV/0!</v>
      </c>
      <c r="L64" s="11" t="e">
        <f>'CPL8'!M63</f>
        <v>#DIV/0!</v>
      </c>
      <c r="M64" s="11" t="e">
        <f>'CPL9'!M63</f>
        <v>#DIV/0!</v>
      </c>
      <c r="N64" s="11" t="e">
        <f>'CPL10'!M63</f>
        <v>#DIV/0!</v>
      </c>
      <c r="O64" s="17">
        <f>'CPL1'!L63+'CPL2'!L63+'CPL3'!L63+'CPL4'!L63+'CPL5'!L63+'CPL6'!L63+'CPL7'!L63+'CPL8'!L63+'CPL9'!L63+'CPL10'!L63</f>
        <v>0</v>
      </c>
      <c r="P64" s="18" t="str">
        <f t="shared" si="1"/>
        <v>E</v>
      </c>
      <c r="R64" s="18" t="e">
        <f t="shared" ref="R64:AA64" si="69">IF(E64&gt;=80,"E",IF(E64&gt;=65,"G",IF(E64&gt;=55,"A",IF(E64&gt;=40,"D","U"))))</f>
        <v>#DIV/0!</v>
      </c>
      <c r="S64" s="18" t="str">
        <f t="shared" si="69"/>
        <v>U</v>
      </c>
      <c r="T64" s="18" t="str">
        <f t="shared" si="69"/>
        <v>U</v>
      </c>
      <c r="U64" s="18" t="e">
        <f t="shared" si="69"/>
        <v>#DIV/0!</v>
      </c>
      <c r="V64" s="18" t="e">
        <f t="shared" si="69"/>
        <v>#DIV/0!</v>
      </c>
      <c r="W64" s="18" t="e">
        <f t="shared" si="69"/>
        <v>#DIV/0!</v>
      </c>
      <c r="X64" s="18" t="e">
        <f t="shared" si="69"/>
        <v>#DIV/0!</v>
      </c>
      <c r="Y64" s="18" t="e">
        <f t="shared" si="69"/>
        <v>#DIV/0!</v>
      </c>
      <c r="Z64" s="18" t="e">
        <f t="shared" si="69"/>
        <v>#DIV/0!</v>
      </c>
      <c r="AA64" s="18" t="e">
        <f t="shared" si="69"/>
        <v>#DIV/0!</v>
      </c>
      <c r="AB64" s="20"/>
      <c r="AC64" s="20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</row>
    <row r="65" spans="1:42" ht="15.75" customHeight="1">
      <c r="A65" s="8">
        <f>'Daftar mahasiswa'!A64</f>
        <v>0</v>
      </c>
      <c r="B65" s="33">
        <f>'Daftar mahasiswa'!B64</f>
        <v>0</v>
      </c>
      <c r="C65" s="191">
        <f>'Daftar mahasiswa'!C64</f>
        <v>0</v>
      </c>
      <c r="D65" s="144"/>
      <c r="E65" s="11" t="e">
        <f>'CPL1'!M64</f>
        <v>#DIV/0!</v>
      </c>
      <c r="F65" s="11">
        <f>'CPL2'!M64</f>
        <v>0</v>
      </c>
      <c r="G65" s="11">
        <f>'CPL3'!M64</f>
        <v>0</v>
      </c>
      <c r="H65" s="11" t="e">
        <f>'CPL4'!M64</f>
        <v>#DIV/0!</v>
      </c>
      <c r="I65" s="11" t="e">
        <f>'CPL5'!M64</f>
        <v>#DIV/0!</v>
      </c>
      <c r="J65" s="11" t="e">
        <f>'CPL6'!M64</f>
        <v>#DIV/0!</v>
      </c>
      <c r="K65" s="11" t="e">
        <f>'CPL7'!M64</f>
        <v>#DIV/0!</v>
      </c>
      <c r="L65" s="11" t="e">
        <f>'CPL8'!M64</f>
        <v>#DIV/0!</v>
      </c>
      <c r="M65" s="11" t="e">
        <f>'CPL9'!M64</f>
        <v>#DIV/0!</v>
      </c>
      <c r="N65" s="11" t="e">
        <f>'CPL10'!M64</f>
        <v>#DIV/0!</v>
      </c>
      <c r="O65" s="17">
        <f>'CPL1'!L64+'CPL2'!L64+'CPL3'!L64+'CPL4'!L64+'CPL5'!L64+'CPL6'!L64+'CPL7'!L64+'CPL8'!L64+'CPL9'!L64+'CPL10'!L64</f>
        <v>0</v>
      </c>
      <c r="P65" s="18" t="str">
        <f t="shared" si="1"/>
        <v>E</v>
      </c>
      <c r="R65" s="18" t="e">
        <f t="shared" ref="R65:AA65" si="70">IF(E65&gt;=80,"E",IF(E65&gt;=65,"G",IF(E65&gt;=55,"A",IF(E65&gt;=40,"D","U"))))</f>
        <v>#DIV/0!</v>
      </c>
      <c r="S65" s="18" t="str">
        <f t="shared" si="70"/>
        <v>U</v>
      </c>
      <c r="T65" s="18" t="str">
        <f t="shared" si="70"/>
        <v>U</v>
      </c>
      <c r="U65" s="18" t="e">
        <f t="shared" si="70"/>
        <v>#DIV/0!</v>
      </c>
      <c r="V65" s="18" t="e">
        <f t="shared" si="70"/>
        <v>#DIV/0!</v>
      </c>
      <c r="W65" s="18" t="e">
        <f t="shared" si="70"/>
        <v>#DIV/0!</v>
      </c>
      <c r="X65" s="18" t="e">
        <f t="shared" si="70"/>
        <v>#DIV/0!</v>
      </c>
      <c r="Y65" s="18" t="e">
        <f t="shared" si="70"/>
        <v>#DIV/0!</v>
      </c>
      <c r="Z65" s="18" t="e">
        <f t="shared" si="70"/>
        <v>#DIV/0!</v>
      </c>
      <c r="AA65" s="18" t="e">
        <f t="shared" si="70"/>
        <v>#DIV/0!</v>
      </c>
      <c r="AB65" s="20"/>
      <c r="AC65" s="20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</row>
    <row r="66" spans="1:42" ht="15.75" customHeight="1">
      <c r="A66" s="8">
        <f>'Daftar mahasiswa'!A65</f>
        <v>0</v>
      </c>
      <c r="B66" s="33">
        <f>'Daftar mahasiswa'!B65</f>
        <v>0</v>
      </c>
      <c r="C66" s="191">
        <f>'Daftar mahasiswa'!C65</f>
        <v>0</v>
      </c>
      <c r="D66" s="144"/>
      <c r="E66" s="11" t="e">
        <f>'CPL1'!M65</f>
        <v>#DIV/0!</v>
      </c>
      <c r="F66" s="11">
        <f>'CPL2'!M65</f>
        <v>0</v>
      </c>
      <c r="G66" s="11">
        <f>'CPL3'!M65</f>
        <v>0</v>
      </c>
      <c r="H66" s="11" t="e">
        <f>'CPL4'!M65</f>
        <v>#DIV/0!</v>
      </c>
      <c r="I66" s="11" t="e">
        <f>'CPL5'!M65</f>
        <v>#DIV/0!</v>
      </c>
      <c r="J66" s="11" t="e">
        <f>'CPL6'!M65</f>
        <v>#DIV/0!</v>
      </c>
      <c r="K66" s="11" t="e">
        <f>'CPL7'!M65</f>
        <v>#DIV/0!</v>
      </c>
      <c r="L66" s="11" t="e">
        <f>'CPL8'!M65</f>
        <v>#DIV/0!</v>
      </c>
      <c r="M66" s="11" t="e">
        <f>'CPL9'!M65</f>
        <v>#DIV/0!</v>
      </c>
      <c r="N66" s="11" t="e">
        <f>'CPL10'!M65</f>
        <v>#DIV/0!</v>
      </c>
      <c r="O66" s="17">
        <f>'CPL1'!L65+'CPL2'!L65+'CPL3'!L65+'CPL4'!L65+'CPL5'!L65+'CPL6'!L65+'CPL7'!L65+'CPL8'!L65+'CPL9'!L65+'CPL10'!L65</f>
        <v>0</v>
      </c>
      <c r="P66" s="18" t="str">
        <f t="shared" si="1"/>
        <v>E</v>
      </c>
      <c r="R66" s="18" t="e">
        <f t="shared" ref="R66:AA66" si="71">IF(E66&gt;=80,"E",IF(E66&gt;=65,"G",IF(E66&gt;=55,"A",IF(E66&gt;=40,"D","U"))))</f>
        <v>#DIV/0!</v>
      </c>
      <c r="S66" s="18" t="str">
        <f t="shared" si="71"/>
        <v>U</v>
      </c>
      <c r="T66" s="18" t="str">
        <f t="shared" si="71"/>
        <v>U</v>
      </c>
      <c r="U66" s="18" t="e">
        <f t="shared" si="71"/>
        <v>#DIV/0!</v>
      </c>
      <c r="V66" s="18" t="e">
        <f t="shared" si="71"/>
        <v>#DIV/0!</v>
      </c>
      <c r="W66" s="18" t="e">
        <f t="shared" si="71"/>
        <v>#DIV/0!</v>
      </c>
      <c r="X66" s="18" t="e">
        <f t="shared" si="71"/>
        <v>#DIV/0!</v>
      </c>
      <c r="Y66" s="18" t="e">
        <f t="shared" si="71"/>
        <v>#DIV/0!</v>
      </c>
      <c r="Z66" s="18" t="e">
        <f t="shared" si="71"/>
        <v>#DIV/0!</v>
      </c>
      <c r="AA66" s="18" t="e">
        <f t="shared" si="71"/>
        <v>#DIV/0!</v>
      </c>
      <c r="AB66" s="20"/>
      <c r="AC66" s="20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</row>
    <row r="67" spans="1:42" ht="15.75" customHeight="1">
      <c r="A67" s="8">
        <f>'Daftar mahasiswa'!A66</f>
        <v>0</v>
      </c>
      <c r="B67" s="33">
        <f>'Daftar mahasiswa'!B66</f>
        <v>0</v>
      </c>
      <c r="C67" s="191">
        <f>'Daftar mahasiswa'!C66</f>
        <v>0</v>
      </c>
      <c r="D67" s="144"/>
      <c r="E67" s="11" t="e">
        <f>'CPL1'!M66</f>
        <v>#DIV/0!</v>
      </c>
      <c r="F67" s="11">
        <f>'CPL2'!M66</f>
        <v>0</v>
      </c>
      <c r="G67" s="11">
        <f>'CPL3'!M66</f>
        <v>0</v>
      </c>
      <c r="H67" s="11" t="e">
        <f>'CPL4'!M66</f>
        <v>#DIV/0!</v>
      </c>
      <c r="I67" s="11" t="e">
        <f>'CPL5'!M66</f>
        <v>#DIV/0!</v>
      </c>
      <c r="J67" s="11" t="e">
        <f>'CPL6'!M66</f>
        <v>#DIV/0!</v>
      </c>
      <c r="K67" s="11" t="e">
        <f>'CPL7'!M66</f>
        <v>#DIV/0!</v>
      </c>
      <c r="L67" s="11" t="e">
        <f>'CPL8'!M66</f>
        <v>#DIV/0!</v>
      </c>
      <c r="M67" s="11" t="e">
        <f>'CPL9'!M66</f>
        <v>#DIV/0!</v>
      </c>
      <c r="N67" s="11" t="e">
        <f>'CPL10'!M66</f>
        <v>#DIV/0!</v>
      </c>
      <c r="O67" s="17">
        <f>'CPL1'!L66+'CPL2'!L66+'CPL3'!L66+'CPL4'!L66+'CPL5'!L66+'CPL6'!L66+'CPL7'!L66+'CPL8'!L66+'CPL9'!L66+'CPL10'!L66</f>
        <v>0</v>
      </c>
      <c r="P67" s="18" t="str">
        <f t="shared" si="1"/>
        <v>E</v>
      </c>
      <c r="R67" s="18" t="e">
        <f t="shared" ref="R67:AA67" si="72">IF(E67&gt;=80,"E",IF(E67&gt;=65,"G",IF(E67&gt;=55,"A",IF(E67&gt;=40,"D","U"))))</f>
        <v>#DIV/0!</v>
      </c>
      <c r="S67" s="18" t="str">
        <f t="shared" si="72"/>
        <v>U</v>
      </c>
      <c r="T67" s="18" t="str">
        <f t="shared" si="72"/>
        <v>U</v>
      </c>
      <c r="U67" s="18" t="e">
        <f t="shared" si="72"/>
        <v>#DIV/0!</v>
      </c>
      <c r="V67" s="18" t="e">
        <f t="shared" si="72"/>
        <v>#DIV/0!</v>
      </c>
      <c r="W67" s="18" t="e">
        <f t="shared" si="72"/>
        <v>#DIV/0!</v>
      </c>
      <c r="X67" s="18" t="e">
        <f t="shared" si="72"/>
        <v>#DIV/0!</v>
      </c>
      <c r="Y67" s="18" t="e">
        <f t="shared" si="72"/>
        <v>#DIV/0!</v>
      </c>
      <c r="Z67" s="18" t="e">
        <f t="shared" si="72"/>
        <v>#DIV/0!</v>
      </c>
      <c r="AA67" s="18" t="e">
        <f t="shared" si="72"/>
        <v>#DIV/0!</v>
      </c>
      <c r="AB67" s="20"/>
      <c r="AC67" s="20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1:42" ht="15.75" customHeight="1">
      <c r="A68" s="8">
        <f>'Daftar mahasiswa'!A67</f>
        <v>0</v>
      </c>
      <c r="B68" s="33">
        <f>'Daftar mahasiswa'!B67</f>
        <v>0</v>
      </c>
      <c r="C68" s="191">
        <f>'Daftar mahasiswa'!C67</f>
        <v>0</v>
      </c>
      <c r="D68" s="144"/>
      <c r="E68" s="11" t="e">
        <f>'CPL1'!M67</f>
        <v>#DIV/0!</v>
      </c>
      <c r="F68" s="11">
        <f>'CPL2'!M67</f>
        <v>0</v>
      </c>
      <c r="G68" s="11">
        <f>'CPL3'!M67</f>
        <v>0</v>
      </c>
      <c r="H68" s="11" t="e">
        <f>'CPL4'!M67</f>
        <v>#DIV/0!</v>
      </c>
      <c r="I68" s="11" t="e">
        <f>'CPL5'!M67</f>
        <v>#DIV/0!</v>
      </c>
      <c r="J68" s="11" t="e">
        <f>'CPL6'!M67</f>
        <v>#DIV/0!</v>
      </c>
      <c r="K68" s="11" t="e">
        <f>'CPL7'!M67</f>
        <v>#DIV/0!</v>
      </c>
      <c r="L68" s="11" t="e">
        <f>'CPL8'!M67</f>
        <v>#DIV/0!</v>
      </c>
      <c r="M68" s="11" t="e">
        <f>'CPL9'!M67</f>
        <v>#DIV/0!</v>
      </c>
      <c r="N68" s="11" t="e">
        <f>'CPL10'!M67</f>
        <v>#DIV/0!</v>
      </c>
      <c r="O68" s="17">
        <f>'CPL1'!L67+'CPL2'!L67+'CPL3'!L67+'CPL4'!L67+'CPL5'!L67+'CPL6'!L67+'CPL7'!L67+'CPL8'!L67+'CPL9'!L67+'CPL10'!L67</f>
        <v>0</v>
      </c>
      <c r="P68" s="18" t="str">
        <f t="shared" si="1"/>
        <v>E</v>
      </c>
      <c r="R68" s="18" t="e">
        <f t="shared" ref="R68:AA68" si="73">IF(E68&gt;=80,"E",IF(E68&gt;=65,"G",IF(E68&gt;=55,"A",IF(E68&gt;=40,"D","U"))))</f>
        <v>#DIV/0!</v>
      </c>
      <c r="S68" s="18" t="str">
        <f t="shared" si="73"/>
        <v>U</v>
      </c>
      <c r="T68" s="18" t="str">
        <f t="shared" si="73"/>
        <v>U</v>
      </c>
      <c r="U68" s="18" t="e">
        <f t="shared" si="73"/>
        <v>#DIV/0!</v>
      </c>
      <c r="V68" s="18" t="e">
        <f t="shared" si="73"/>
        <v>#DIV/0!</v>
      </c>
      <c r="W68" s="18" t="e">
        <f t="shared" si="73"/>
        <v>#DIV/0!</v>
      </c>
      <c r="X68" s="18" t="e">
        <f t="shared" si="73"/>
        <v>#DIV/0!</v>
      </c>
      <c r="Y68" s="18" t="e">
        <f t="shared" si="73"/>
        <v>#DIV/0!</v>
      </c>
      <c r="Z68" s="18" t="e">
        <f t="shared" si="73"/>
        <v>#DIV/0!</v>
      </c>
      <c r="AA68" s="18" t="e">
        <f t="shared" si="73"/>
        <v>#DIV/0!</v>
      </c>
      <c r="AB68" s="20"/>
      <c r="AC68" s="20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1:42" ht="15.75" customHeight="1">
      <c r="A69" s="8">
        <f>'Daftar mahasiswa'!A68</f>
        <v>0</v>
      </c>
      <c r="B69" s="33">
        <f>'Daftar mahasiswa'!B68</f>
        <v>0</v>
      </c>
      <c r="C69" s="191">
        <f>'Daftar mahasiswa'!C68</f>
        <v>0</v>
      </c>
      <c r="D69" s="144"/>
      <c r="E69" s="11" t="e">
        <f>'CPL1'!M68</f>
        <v>#DIV/0!</v>
      </c>
      <c r="F69" s="11">
        <f>'CPL2'!M68</f>
        <v>0</v>
      </c>
      <c r="G69" s="11">
        <f>'CPL3'!M68</f>
        <v>0</v>
      </c>
      <c r="H69" s="11" t="e">
        <f>'CPL4'!M68</f>
        <v>#DIV/0!</v>
      </c>
      <c r="I69" s="11" t="e">
        <f>'CPL5'!M68</f>
        <v>#DIV/0!</v>
      </c>
      <c r="J69" s="11" t="e">
        <f>'CPL6'!M68</f>
        <v>#DIV/0!</v>
      </c>
      <c r="K69" s="11" t="e">
        <f>'CPL7'!M68</f>
        <v>#DIV/0!</v>
      </c>
      <c r="L69" s="11" t="e">
        <f>'CPL8'!M68</f>
        <v>#DIV/0!</v>
      </c>
      <c r="M69" s="11" t="e">
        <f>'CPL9'!M68</f>
        <v>#DIV/0!</v>
      </c>
      <c r="N69" s="11" t="e">
        <f>'CPL10'!M68</f>
        <v>#DIV/0!</v>
      </c>
      <c r="O69" s="17">
        <f>'CPL1'!L68+'CPL2'!L68+'CPL3'!L68+'CPL4'!L68+'CPL5'!L68+'CPL6'!L68+'CPL7'!L68+'CPL8'!L68+'CPL9'!L68+'CPL10'!L68</f>
        <v>0</v>
      </c>
      <c r="P69" s="18" t="str">
        <f t="shared" si="1"/>
        <v>E</v>
      </c>
      <c r="R69" s="18" t="e">
        <f t="shared" ref="R69:AA69" si="74">IF(E69&gt;=80,"E",IF(E69&gt;=65,"G",IF(E69&gt;=55,"A",IF(E69&gt;=40,"D","U"))))</f>
        <v>#DIV/0!</v>
      </c>
      <c r="S69" s="18" t="str">
        <f t="shared" si="74"/>
        <v>U</v>
      </c>
      <c r="T69" s="18" t="str">
        <f t="shared" si="74"/>
        <v>U</v>
      </c>
      <c r="U69" s="18" t="e">
        <f t="shared" si="74"/>
        <v>#DIV/0!</v>
      </c>
      <c r="V69" s="18" t="e">
        <f t="shared" si="74"/>
        <v>#DIV/0!</v>
      </c>
      <c r="W69" s="18" t="e">
        <f t="shared" si="74"/>
        <v>#DIV/0!</v>
      </c>
      <c r="X69" s="18" t="e">
        <f t="shared" si="74"/>
        <v>#DIV/0!</v>
      </c>
      <c r="Y69" s="18" t="e">
        <f t="shared" si="74"/>
        <v>#DIV/0!</v>
      </c>
      <c r="Z69" s="18" t="e">
        <f t="shared" si="74"/>
        <v>#DIV/0!</v>
      </c>
      <c r="AA69" s="18" t="e">
        <f t="shared" si="74"/>
        <v>#DIV/0!</v>
      </c>
      <c r="AB69" s="20"/>
      <c r="AC69" s="20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1:42" ht="15.75" customHeight="1">
      <c r="A70" s="8">
        <f>'Daftar mahasiswa'!A69</f>
        <v>0</v>
      </c>
      <c r="B70" s="33">
        <f>'Daftar mahasiswa'!B69</f>
        <v>0</v>
      </c>
      <c r="C70" s="191">
        <f>'Daftar mahasiswa'!C69</f>
        <v>0</v>
      </c>
      <c r="D70" s="144"/>
      <c r="E70" s="11" t="e">
        <f>'CPL1'!M69</f>
        <v>#DIV/0!</v>
      </c>
      <c r="F70" s="11">
        <f>'CPL2'!M69</f>
        <v>0</v>
      </c>
      <c r="G70" s="11">
        <f>'CPL3'!M69</f>
        <v>0</v>
      </c>
      <c r="H70" s="11" t="e">
        <f>'CPL4'!M69</f>
        <v>#DIV/0!</v>
      </c>
      <c r="I70" s="11" t="e">
        <f>'CPL5'!M69</f>
        <v>#DIV/0!</v>
      </c>
      <c r="J70" s="11" t="e">
        <f>'CPL6'!M69</f>
        <v>#DIV/0!</v>
      </c>
      <c r="K70" s="11" t="e">
        <f>'CPL7'!M69</f>
        <v>#DIV/0!</v>
      </c>
      <c r="L70" s="11" t="e">
        <f>'CPL8'!M69</f>
        <v>#DIV/0!</v>
      </c>
      <c r="M70" s="11" t="e">
        <f>'CPL9'!M69</f>
        <v>#DIV/0!</v>
      </c>
      <c r="N70" s="11" t="e">
        <f>'CPL10'!M69</f>
        <v>#DIV/0!</v>
      </c>
      <c r="O70" s="17">
        <f>'CPL1'!L69+'CPL2'!L69+'CPL3'!L69+'CPL4'!L69+'CPL5'!L69+'CPL6'!L69+'CPL7'!L69+'CPL8'!L69+'CPL9'!L69+'CPL10'!L69</f>
        <v>0</v>
      </c>
      <c r="P70" s="18" t="str">
        <f t="shared" si="1"/>
        <v>E</v>
      </c>
      <c r="R70" s="18" t="e">
        <f t="shared" ref="R70:AA70" si="75">IF(E70&gt;=80,"E",IF(E70&gt;=65,"G",IF(E70&gt;=55,"A",IF(E70&gt;=40,"D","U"))))</f>
        <v>#DIV/0!</v>
      </c>
      <c r="S70" s="18" t="str">
        <f t="shared" si="75"/>
        <v>U</v>
      </c>
      <c r="T70" s="18" t="str">
        <f t="shared" si="75"/>
        <v>U</v>
      </c>
      <c r="U70" s="18" t="e">
        <f t="shared" si="75"/>
        <v>#DIV/0!</v>
      </c>
      <c r="V70" s="18" t="e">
        <f t="shared" si="75"/>
        <v>#DIV/0!</v>
      </c>
      <c r="W70" s="18" t="e">
        <f t="shared" si="75"/>
        <v>#DIV/0!</v>
      </c>
      <c r="X70" s="18" t="e">
        <f t="shared" si="75"/>
        <v>#DIV/0!</v>
      </c>
      <c r="Y70" s="18" t="e">
        <f t="shared" si="75"/>
        <v>#DIV/0!</v>
      </c>
      <c r="Z70" s="18" t="e">
        <f t="shared" si="75"/>
        <v>#DIV/0!</v>
      </c>
      <c r="AA70" s="18" t="e">
        <f t="shared" si="75"/>
        <v>#DIV/0!</v>
      </c>
      <c r="AB70" s="20"/>
      <c r="AC70" s="20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1:42" ht="15.75" customHeight="1">
      <c r="A71" s="8">
        <f>'Daftar mahasiswa'!A70</f>
        <v>0</v>
      </c>
      <c r="B71" s="33">
        <f>'Daftar mahasiswa'!B70</f>
        <v>0</v>
      </c>
      <c r="C71" s="191">
        <f>'Daftar mahasiswa'!C70</f>
        <v>0</v>
      </c>
      <c r="D71" s="144"/>
      <c r="E71" s="11" t="e">
        <f>'CPL1'!M70</f>
        <v>#DIV/0!</v>
      </c>
      <c r="F71" s="11">
        <f>'CPL2'!M70</f>
        <v>0</v>
      </c>
      <c r="G71" s="11">
        <f>'CPL3'!M70</f>
        <v>0</v>
      </c>
      <c r="H71" s="11" t="e">
        <f>'CPL4'!M70</f>
        <v>#DIV/0!</v>
      </c>
      <c r="I71" s="11" t="e">
        <f>'CPL5'!M70</f>
        <v>#DIV/0!</v>
      </c>
      <c r="J71" s="11" t="e">
        <f>'CPL6'!M70</f>
        <v>#DIV/0!</v>
      </c>
      <c r="K71" s="11" t="e">
        <f>'CPL7'!M70</f>
        <v>#DIV/0!</v>
      </c>
      <c r="L71" s="11" t="e">
        <f>'CPL8'!M70</f>
        <v>#DIV/0!</v>
      </c>
      <c r="M71" s="11" t="e">
        <f>'CPL9'!M70</f>
        <v>#DIV/0!</v>
      </c>
      <c r="N71" s="11" t="e">
        <f>'CPL10'!M70</f>
        <v>#DIV/0!</v>
      </c>
      <c r="O71" s="17">
        <f>'CPL1'!L70+'CPL2'!L70+'CPL3'!L70+'CPL4'!L70+'CPL5'!L70+'CPL6'!L70+'CPL7'!L70+'CPL8'!L70+'CPL9'!L70+'CPL10'!L70</f>
        <v>0</v>
      </c>
      <c r="P71" s="18" t="str">
        <f t="shared" si="1"/>
        <v>E</v>
      </c>
      <c r="R71" s="18" t="e">
        <f t="shared" ref="R71:AA71" si="76">IF(E71&gt;=80,"E",IF(E71&gt;=65,"G",IF(E71&gt;=55,"A",IF(E71&gt;=40,"D","U"))))</f>
        <v>#DIV/0!</v>
      </c>
      <c r="S71" s="18" t="str">
        <f t="shared" si="76"/>
        <v>U</v>
      </c>
      <c r="T71" s="18" t="str">
        <f t="shared" si="76"/>
        <v>U</v>
      </c>
      <c r="U71" s="18" t="e">
        <f t="shared" si="76"/>
        <v>#DIV/0!</v>
      </c>
      <c r="V71" s="18" t="e">
        <f t="shared" si="76"/>
        <v>#DIV/0!</v>
      </c>
      <c r="W71" s="18" t="e">
        <f t="shared" si="76"/>
        <v>#DIV/0!</v>
      </c>
      <c r="X71" s="18" t="e">
        <f t="shared" si="76"/>
        <v>#DIV/0!</v>
      </c>
      <c r="Y71" s="18" t="e">
        <f t="shared" si="76"/>
        <v>#DIV/0!</v>
      </c>
      <c r="Z71" s="18" t="e">
        <f t="shared" si="76"/>
        <v>#DIV/0!</v>
      </c>
      <c r="AA71" s="18" t="e">
        <f t="shared" si="76"/>
        <v>#DIV/0!</v>
      </c>
      <c r="AB71" s="20"/>
      <c r="AC71" s="20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1:42" ht="15.75" customHeight="1">
      <c r="A72" s="8">
        <f>'Daftar mahasiswa'!A71</f>
        <v>0</v>
      </c>
      <c r="B72" s="33">
        <f>'Daftar mahasiswa'!B71</f>
        <v>0</v>
      </c>
      <c r="C72" s="191">
        <f>'Daftar mahasiswa'!C71</f>
        <v>0</v>
      </c>
      <c r="D72" s="144"/>
      <c r="E72" s="11" t="e">
        <f>'CPL1'!M71</f>
        <v>#DIV/0!</v>
      </c>
      <c r="F72" s="11">
        <f>'CPL2'!M71</f>
        <v>0</v>
      </c>
      <c r="G72" s="11">
        <f>'CPL3'!M71</f>
        <v>0</v>
      </c>
      <c r="H72" s="11" t="e">
        <f>'CPL4'!M71</f>
        <v>#DIV/0!</v>
      </c>
      <c r="I72" s="11" t="e">
        <f>'CPL5'!M71</f>
        <v>#DIV/0!</v>
      </c>
      <c r="J72" s="11" t="e">
        <f>'CPL6'!M71</f>
        <v>#DIV/0!</v>
      </c>
      <c r="K72" s="11" t="e">
        <f>'CPL7'!M71</f>
        <v>#DIV/0!</v>
      </c>
      <c r="L72" s="11" t="e">
        <f>'CPL8'!M71</f>
        <v>#DIV/0!</v>
      </c>
      <c r="M72" s="11" t="e">
        <f>'CPL9'!M71</f>
        <v>#DIV/0!</v>
      </c>
      <c r="N72" s="11" t="e">
        <f>'CPL10'!M71</f>
        <v>#DIV/0!</v>
      </c>
      <c r="O72" s="17">
        <f>'CPL1'!L71+'CPL2'!L71+'CPL3'!L71+'CPL4'!L71+'CPL5'!L71+'CPL6'!L71+'CPL7'!L71+'CPL8'!L71+'CPL9'!L71+'CPL10'!L71</f>
        <v>0</v>
      </c>
      <c r="P72" s="18" t="str">
        <f t="shared" si="1"/>
        <v>E</v>
      </c>
      <c r="R72" s="18" t="e">
        <f t="shared" ref="R72:AA72" si="77">IF(E72&gt;=80,"E",IF(E72&gt;=65,"G",IF(E72&gt;=55,"A",IF(E72&gt;=40,"D","U"))))</f>
        <v>#DIV/0!</v>
      </c>
      <c r="S72" s="18" t="str">
        <f t="shared" si="77"/>
        <v>U</v>
      </c>
      <c r="T72" s="18" t="str">
        <f t="shared" si="77"/>
        <v>U</v>
      </c>
      <c r="U72" s="18" t="e">
        <f t="shared" si="77"/>
        <v>#DIV/0!</v>
      </c>
      <c r="V72" s="18" t="e">
        <f t="shared" si="77"/>
        <v>#DIV/0!</v>
      </c>
      <c r="W72" s="18" t="e">
        <f t="shared" si="77"/>
        <v>#DIV/0!</v>
      </c>
      <c r="X72" s="18" t="e">
        <f t="shared" si="77"/>
        <v>#DIV/0!</v>
      </c>
      <c r="Y72" s="18" t="e">
        <f t="shared" si="77"/>
        <v>#DIV/0!</v>
      </c>
      <c r="Z72" s="18" t="e">
        <f t="shared" si="77"/>
        <v>#DIV/0!</v>
      </c>
      <c r="AA72" s="18" t="e">
        <f t="shared" si="77"/>
        <v>#DIV/0!</v>
      </c>
      <c r="AB72" s="20"/>
      <c r="AC72" s="20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1:42" ht="15.75" customHeight="1">
      <c r="A73" s="8">
        <f>'Daftar mahasiswa'!A72</f>
        <v>0</v>
      </c>
      <c r="B73" s="33">
        <f>'Daftar mahasiswa'!B72</f>
        <v>0</v>
      </c>
      <c r="C73" s="191">
        <f>'Daftar mahasiswa'!C72</f>
        <v>0</v>
      </c>
      <c r="D73" s="144"/>
      <c r="E73" s="11" t="e">
        <f>'CPL1'!M72</f>
        <v>#DIV/0!</v>
      </c>
      <c r="F73" s="11">
        <f>'CPL2'!M72</f>
        <v>0</v>
      </c>
      <c r="G73" s="11">
        <f>'CPL3'!M72</f>
        <v>0</v>
      </c>
      <c r="H73" s="11" t="e">
        <f>'CPL4'!M72</f>
        <v>#DIV/0!</v>
      </c>
      <c r="I73" s="11" t="e">
        <f>'CPL5'!M72</f>
        <v>#DIV/0!</v>
      </c>
      <c r="J73" s="11" t="e">
        <f>'CPL6'!M72</f>
        <v>#DIV/0!</v>
      </c>
      <c r="K73" s="11" t="e">
        <f>'CPL7'!M72</f>
        <v>#DIV/0!</v>
      </c>
      <c r="L73" s="11" t="e">
        <f>'CPL8'!M72</f>
        <v>#DIV/0!</v>
      </c>
      <c r="M73" s="11" t="e">
        <f>'CPL9'!M72</f>
        <v>#DIV/0!</v>
      </c>
      <c r="N73" s="11" t="e">
        <f>'CPL10'!M72</f>
        <v>#DIV/0!</v>
      </c>
      <c r="O73" s="17">
        <f>'CPL1'!L72+'CPL2'!L72+'CPL3'!L72+'CPL4'!L72+'CPL5'!L72+'CPL6'!L72+'CPL7'!L72+'CPL8'!L72+'CPL9'!L72+'CPL10'!L72</f>
        <v>0</v>
      </c>
      <c r="P73" s="18" t="str">
        <f t="shared" si="1"/>
        <v>E</v>
      </c>
      <c r="R73" s="18" t="e">
        <f t="shared" ref="R73:AA73" si="78">IF(E73&gt;=80,"E",IF(E73&gt;=65,"G",IF(E73&gt;=55,"A",IF(E73&gt;=40,"D","U"))))</f>
        <v>#DIV/0!</v>
      </c>
      <c r="S73" s="18" t="str">
        <f t="shared" si="78"/>
        <v>U</v>
      </c>
      <c r="T73" s="18" t="str">
        <f t="shared" si="78"/>
        <v>U</v>
      </c>
      <c r="U73" s="18" t="e">
        <f t="shared" si="78"/>
        <v>#DIV/0!</v>
      </c>
      <c r="V73" s="18" t="e">
        <f t="shared" si="78"/>
        <v>#DIV/0!</v>
      </c>
      <c r="W73" s="18" t="e">
        <f t="shared" si="78"/>
        <v>#DIV/0!</v>
      </c>
      <c r="X73" s="18" t="e">
        <f t="shared" si="78"/>
        <v>#DIV/0!</v>
      </c>
      <c r="Y73" s="18" t="e">
        <f t="shared" si="78"/>
        <v>#DIV/0!</v>
      </c>
      <c r="Z73" s="18" t="e">
        <f t="shared" si="78"/>
        <v>#DIV/0!</v>
      </c>
      <c r="AA73" s="18" t="e">
        <f t="shared" si="78"/>
        <v>#DIV/0!</v>
      </c>
      <c r="AB73" s="20"/>
      <c r="AC73" s="20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ht="15.75" customHeight="1">
      <c r="A74" s="8">
        <f>'Daftar mahasiswa'!A73</f>
        <v>0</v>
      </c>
      <c r="B74" s="33">
        <f>'Daftar mahasiswa'!B73</f>
        <v>0</v>
      </c>
      <c r="C74" s="191">
        <f>'Daftar mahasiswa'!C73</f>
        <v>0</v>
      </c>
      <c r="D74" s="144"/>
      <c r="E74" s="11" t="e">
        <f>'CPL1'!M73</f>
        <v>#DIV/0!</v>
      </c>
      <c r="F74" s="11">
        <f>'CPL2'!M73</f>
        <v>0</v>
      </c>
      <c r="G74" s="11">
        <f>'CPL3'!M73</f>
        <v>0</v>
      </c>
      <c r="H74" s="11" t="e">
        <f>'CPL4'!M73</f>
        <v>#DIV/0!</v>
      </c>
      <c r="I74" s="11" t="e">
        <f>'CPL5'!M73</f>
        <v>#DIV/0!</v>
      </c>
      <c r="J74" s="11" t="e">
        <f>'CPL6'!M73</f>
        <v>#DIV/0!</v>
      </c>
      <c r="K74" s="11" t="e">
        <f>'CPL7'!M73</f>
        <v>#DIV/0!</v>
      </c>
      <c r="L74" s="11" t="e">
        <f>'CPL8'!M73</f>
        <v>#DIV/0!</v>
      </c>
      <c r="M74" s="11" t="e">
        <f>'CPL9'!M73</f>
        <v>#DIV/0!</v>
      </c>
      <c r="N74" s="11" t="e">
        <f>'CPL10'!M73</f>
        <v>#DIV/0!</v>
      </c>
      <c r="O74" s="17">
        <f>'CPL1'!L73+'CPL2'!L73+'CPL3'!L73+'CPL4'!L73+'CPL5'!L73+'CPL6'!L73+'CPL7'!L73+'CPL8'!L73+'CPL9'!L73+'CPL10'!L73</f>
        <v>0</v>
      </c>
      <c r="P74" s="18" t="str">
        <f t="shared" si="1"/>
        <v>E</v>
      </c>
      <c r="R74" s="18" t="e">
        <f t="shared" ref="R74:AA74" si="79">IF(E74&gt;=80,"E",IF(E74&gt;=65,"G",IF(E74&gt;=55,"A",IF(E74&gt;=40,"D","U"))))</f>
        <v>#DIV/0!</v>
      </c>
      <c r="S74" s="18" t="str">
        <f t="shared" si="79"/>
        <v>U</v>
      </c>
      <c r="T74" s="18" t="str">
        <f t="shared" si="79"/>
        <v>U</v>
      </c>
      <c r="U74" s="18" t="e">
        <f t="shared" si="79"/>
        <v>#DIV/0!</v>
      </c>
      <c r="V74" s="18" t="e">
        <f t="shared" si="79"/>
        <v>#DIV/0!</v>
      </c>
      <c r="W74" s="18" t="e">
        <f t="shared" si="79"/>
        <v>#DIV/0!</v>
      </c>
      <c r="X74" s="18" t="e">
        <f t="shared" si="79"/>
        <v>#DIV/0!</v>
      </c>
      <c r="Y74" s="18" t="e">
        <f t="shared" si="79"/>
        <v>#DIV/0!</v>
      </c>
      <c r="Z74" s="18" t="e">
        <f t="shared" si="79"/>
        <v>#DIV/0!</v>
      </c>
      <c r="AA74" s="18" t="e">
        <f t="shared" si="79"/>
        <v>#DIV/0!</v>
      </c>
      <c r="AB74" s="20"/>
      <c r="AC74" s="20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ht="15.75" customHeight="1">
      <c r="A75" s="8">
        <f>'Daftar mahasiswa'!A74</f>
        <v>0</v>
      </c>
      <c r="B75" s="33">
        <f>'Daftar mahasiswa'!B74</f>
        <v>0</v>
      </c>
      <c r="C75" s="191">
        <f>'Daftar mahasiswa'!C74</f>
        <v>0</v>
      </c>
      <c r="D75" s="144"/>
      <c r="E75" s="11" t="e">
        <f>'CPL1'!M74</f>
        <v>#DIV/0!</v>
      </c>
      <c r="F75" s="11">
        <f>'CPL2'!M74</f>
        <v>0</v>
      </c>
      <c r="G75" s="11">
        <f>'CPL3'!M74</f>
        <v>0</v>
      </c>
      <c r="H75" s="11" t="e">
        <f>'CPL4'!M74</f>
        <v>#DIV/0!</v>
      </c>
      <c r="I75" s="11" t="e">
        <f>'CPL5'!M74</f>
        <v>#DIV/0!</v>
      </c>
      <c r="J75" s="11" t="e">
        <f>'CPL6'!M74</f>
        <v>#DIV/0!</v>
      </c>
      <c r="K75" s="11" t="e">
        <f>'CPL7'!M74</f>
        <v>#DIV/0!</v>
      </c>
      <c r="L75" s="11" t="e">
        <f>'CPL8'!M74</f>
        <v>#DIV/0!</v>
      </c>
      <c r="M75" s="11" t="e">
        <f>'CPL9'!M74</f>
        <v>#DIV/0!</v>
      </c>
      <c r="N75" s="11" t="e">
        <f>'CPL10'!M74</f>
        <v>#DIV/0!</v>
      </c>
      <c r="O75" s="17">
        <f>'CPL1'!L74+'CPL2'!L74+'CPL3'!L74+'CPL4'!L74+'CPL5'!L74+'CPL6'!L74+'CPL7'!L74+'CPL8'!L74+'CPL9'!L74+'CPL10'!L74</f>
        <v>0</v>
      </c>
      <c r="P75" s="18" t="str">
        <f t="shared" si="1"/>
        <v>E</v>
      </c>
      <c r="R75" s="18" t="e">
        <f t="shared" ref="R75:AA75" si="80">IF(E75&gt;=80,"E",IF(E75&gt;=65,"G",IF(E75&gt;=55,"A",IF(E75&gt;=40,"D","U"))))</f>
        <v>#DIV/0!</v>
      </c>
      <c r="S75" s="18" t="str">
        <f t="shared" si="80"/>
        <v>U</v>
      </c>
      <c r="T75" s="18" t="str">
        <f t="shared" si="80"/>
        <v>U</v>
      </c>
      <c r="U75" s="18" t="e">
        <f t="shared" si="80"/>
        <v>#DIV/0!</v>
      </c>
      <c r="V75" s="18" t="e">
        <f t="shared" si="80"/>
        <v>#DIV/0!</v>
      </c>
      <c r="W75" s="18" t="e">
        <f t="shared" si="80"/>
        <v>#DIV/0!</v>
      </c>
      <c r="X75" s="18" t="e">
        <f t="shared" si="80"/>
        <v>#DIV/0!</v>
      </c>
      <c r="Y75" s="18" t="e">
        <f t="shared" si="80"/>
        <v>#DIV/0!</v>
      </c>
      <c r="Z75" s="18" t="e">
        <f t="shared" si="80"/>
        <v>#DIV/0!</v>
      </c>
      <c r="AA75" s="18" t="e">
        <f t="shared" si="80"/>
        <v>#DIV/0!</v>
      </c>
      <c r="AB75" s="20"/>
      <c r="AC75" s="20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1:42" ht="15.75" customHeight="1">
      <c r="A76" s="8">
        <f>'Daftar mahasiswa'!A75</f>
        <v>0</v>
      </c>
      <c r="B76" s="33">
        <f>'Daftar mahasiswa'!B75</f>
        <v>0</v>
      </c>
      <c r="C76" s="191">
        <f>'Daftar mahasiswa'!C75</f>
        <v>0</v>
      </c>
      <c r="D76" s="144"/>
      <c r="E76" s="11" t="e">
        <f>'CPL1'!M75</f>
        <v>#DIV/0!</v>
      </c>
      <c r="F76" s="11">
        <f>'CPL2'!M75</f>
        <v>0</v>
      </c>
      <c r="G76" s="11">
        <f>'CPL3'!M75</f>
        <v>0</v>
      </c>
      <c r="H76" s="11" t="e">
        <f>'CPL4'!M75</f>
        <v>#DIV/0!</v>
      </c>
      <c r="I76" s="11" t="e">
        <f>'CPL5'!M75</f>
        <v>#DIV/0!</v>
      </c>
      <c r="J76" s="11" t="e">
        <f>'CPL6'!M75</f>
        <v>#DIV/0!</v>
      </c>
      <c r="K76" s="11" t="e">
        <f>'CPL7'!M75</f>
        <v>#DIV/0!</v>
      </c>
      <c r="L76" s="11" t="e">
        <f>'CPL8'!M75</f>
        <v>#DIV/0!</v>
      </c>
      <c r="M76" s="11" t="e">
        <f>'CPL9'!M75</f>
        <v>#DIV/0!</v>
      </c>
      <c r="N76" s="11" t="e">
        <f>'CPL10'!M75</f>
        <v>#DIV/0!</v>
      </c>
      <c r="O76" s="17">
        <f>'CPL1'!L75+'CPL2'!L75+'CPL3'!L75+'CPL4'!L75+'CPL5'!L75+'CPL6'!L75+'CPL7'!L75+'CPL8'!L75+'CPL9'!L75+'CPL10'!L75</f>
        <v>0</v>
      </c>
      <c r="P76" s="18" t="str">
        <f t="shared" si="1"/>
        <v>E</v>
      </c>
      <c r="R76" s="18" t="e">
        <f t="shared" ref="R76:AA76" si="81">IF(E76&gt;=80,"E",IF(E76&gt;=65,"G",IF(E76&gt;=55,"A",IF(E76&gt;=40,"D","U"))))</f>
        <v>#DIV/0!</v>
      </c>
      <c r="S76" s="18" t="str">
        <f t="shared" si="81"/>
        <v>U</v>
      </c>
      <c r="T76" s="18" t="str">
        <f t="shared" si="81"/>
        <v>U</v>
      </c>
      <c r="U76" s="18" t="e">
        <f t="shared" si="81"/>
        <v>#DIV/0!</v>
      </c>
      <c r="V76" s="18" t="e">
        <f t="shared" si="81"/>
        <v>#DIV/0!</v>
      </c>
      <c r="W76" s="18" t="e">
        <f t="shared" si="81"/>
        <v>#DIV/0!</v>
      </c>
      <c r="X76" s="18" t="e">
        <f t="shared" si="81"/>
        <v>#DIV/0!</v>
      </c>
      <c r="Y76" s="18" t="e">
        <f t="shared" si="81"/>
        <v>#DIV/0!</v>
      </c>
      <c r="Z76" s="18" t="e">
        <f t="shared" si="81"/>
        <v>#DIV/0!</v>
      </c>
      <c r="AA76" s="18" t="e">
        <f t="shared" si="81"/>
        <v>#DIV/0!</v>
      </c>
      <c r="AB76" s="20"/>
      <c r="AC76" s="20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1:42" ht="15.75" customHeight="1">
      <c r="A77" s="8">
        <f>'Daftar mahasiswa'!A76</f>
        <v>0</v>
      </c>
      <c r="B77" s="33">
        <f>'Daftar mahasiswa'!B76</f>
        <v>0</v>
      </c>
      <c r="C77" s="191">
        <f>'Daftar mahasiswa'!C76</f>
        <v>0</v>
      </c>
      <c r="D77" s="144"/>
      <c r="E77" s="11" t="e">
        <f>'CPL1'!M76</f>
        <v>#DIV/0!</v>
      </c>
      <c r="F77" s="11">
        <f>'CPL2'!M76</f>
        <v>0</v>
      </c>
      <c r="G77" s="11">
        <f>'CPL3'!M76</f>
        <v>0</v>
      </c>
      <c r="H77" s="11" t="e">
        <f>'CPL4'!M76</f>
        <v>#DIV/0!</v>
      </c>
      <c r="I77" s="11" t="e">
        <f>'CPL5'!M76</f>
        <v>#DIV/0!</v>
      </c>
      <c r="J77" s="11" t="e">
        <f>'CPL6'!M76</f>
        <v>#DIV/0!</v>
      </c>
      <c r="K77" s="11" t="e">
        <f>'CPL7'!M76</f>
        <v>#DIV/0!</v>
      </c>
      <c r="L77" s="11" t="e">
        <f>'CPL8'!M76</f>
        <v>#DIV/0!</v>
      </c>
      <c r="M77" s="11" t="e">
        <f>'CPL9'!M76</f>
        <v>#DIV/0!</v>
      </c>
      <c r="N77" s="11" t="e">
        <f>'CPL10'!M76</f>
        <v>#DIV/0!</v>
      </c>
      <c r="O77" s="17">
        <f>'CPL1'!L76+'CPL2'!L76+'CPL3'!L76+'CPL4'!L76+'CPL5'!L76+'CPL6'!L76+'CPL7'!L76+'CPL8'!L76+'CPL9'!L76+'CPL10'!L76</f>
        <v>0</v>
      </c>
      <c r="P77" s="18" t="str">
        <f t="shared" ref="P77:P100" si="82">IF(O77&gt;=80,"A",IF(O77&gt;=76.25,"A-",IF(O77&gt;=68.75,"B+",IF(O77&gt;=65,"B",IF(O77&gt;=62.5,"B-",IF(O77&gt;=57.5,"C+",IF(O77&gt;=55,"C",IF(O77&gt;=51.25,"C-",IF(O77&gt;=43.75,"D+",IF(O77&gt;=40,"D","E"))))))))))</f>
        <v>E</v>
      </c>
      <c r="R77" s="18" t="e">
        <f t="shared" ref="R77:AA77" si="83">IF(E77&gt;=80,"E",IF(E77&gt;=65,"G",IF(E77&gt;=55,"A",IF(E77&gt;=40,"D","U"))))</f>
        <v>#DIV/0!</v>
      </c>
      <c r="S77" s="18" t="str">
        <f t="shared" si="83"/>
        <v>U</v>
      </c>
      <c r="T77" s="18" t="str">
        <f t="shared" si="83"/>
        <v>U</v>
      </c>
      <c r="U77" s="18" t="e">
        <f t="shared" si="83"/>
        <v>#DIV/0!</v>
      </c>
      <c r="V77" s="18" t="e">
        <f t="shared" si="83"/>
        <v>#DIV/0!</v>
      </c>
      <c r="W77" s="18" t="e">
        <f t="shared" si="83"/>
        <v>#DIV/0!</v>
      </c>
      <c r="X77" s="18" t="e">
        <f t="shared" si="83"/>
        <v>#DIV/0!</v>
      </c>
      <c r="Y77" s="18" t="e">
        <f t="shared" si="83"/>
        <v>#DIV/0!</v>
      </c>
      <c r="Z77" s="18" t="e">
        <f t="shared" si="83"/>
        <v>#DIV/0!</v>
      </c>
      <c r="AA77" s="18" t="e">
        <f t="shared" si="83"/>
        <v>#DIV/0!</v>
      </c>
      <c r="AB77" s="20"/>
      <c r="AC77" s="20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1:42" ht="15.75" customHeight="1">
      <c r="A78" s="8">
        <f>'Daftar mahasiswa'!A77</f>
        <v>0</v>
      </c>
      <c r="B78" s="33">
        <f>'Daftar mahasiswa'!B77</f>
        <v>0</v>
      </c>
      <c r="C78" s="191">
        <f>'Daftar mahasiswa'!C77</f>
        <v>0</v>
      </c>
      <c r="D78" s="144"/>
      <c r="E78" s="11" t="e">
        <f>'CPL1'!M77</f>
        <v>#DIV/0!</v>
      </c>
      <c r="F78" s="11">
        <f>'CPL2'!M77</f>
        <v>0</v>
      </c>
      <c r="G78" s="11">
        <f>'CPL3'!M77</f>
        <v>0</v>
      </c>
      <c r="H78" s="11" t="e">
        <f>'CPL4'!M77</f>
        <v>#DIV/0!</v>
      </c>
      <c r="I78" s="11" t="e">
        <f>'CPL5'!M77</f>
        <v>#DIV/0!</v>
      </c>
      <c r="J78" s="11" t="e">
        <f>'CPL6'!M77</f>
        <v>#DIV/0!</v>
      </c>
      <c r="K78" s="11" t="e">
        <f>'CPL7'!M77</f>
        <v>#DIV/0!</v>
      </c>
      <c r="L78" s="11" t="e">
        <f>'CPL8'!M77</f>
        <v>#DIV/0!</v>
      </c>
      <c r="M78" s="11" t="e">
        <f>'CPL9'!M77</f>
        <v>#DIV/0!</v>
      </c>
      <c r="N78" s="11" t="e">
        <f>'CPL10'!M77</f>
        <v>#DIV/0!</v>
      </c>
      <c r="O78" s="17">
        <f>'CPL1'!L77+'CPL2'!L77+'CPL3'!L77+'CPL4'!L77+'CPL5'!L77+'CPL6'!L77+'CPL7'!L77+'CPL8'!L77+'CPL9'!L77+'CPL10'!L77</f>
        <v>0</v>
      </c>
      <c r="P78" s="18" t="str">
        <f t="shared" si="82"/>
        <v>E</v>
      </c>
      <c r="R78" s="18" t="e">
        <f t="shared" ref="R78:AA78" si="84">IF(E78&gt;=80,"E",IF(E78&gt;=65,"G",IF(E78&gt;=55,"A",IF(E78&gt;=40,"D","U"))))</f>
        <v>#DIV/0!</v>
      </c>
      <c r="S78" s="18" t="str">
        <f t="shared" si="84"/>
        <v>U</v>
      </c>
      <c r="T78" s="18" t="str">
        <f t="shared" si="84"/>
        <v>U</v>
      </c>
      <c r="U78" s="18" t="e">
        <f t="shared" si="84"/>
        <v>#DIV/0!</v>
      </c>
      <c r="V78" s="18" t="e">
        <f t="shared" si="84"/>
        <v>#DIV/0!</v>
      </c>
      <c r="W78" s="18" t="e">
        <f t="shared" si="84"/>
        <v>#DIV/0!</v>
      </c>
      <c r="X78" s="18" t="e">
        <f t="shared" si="84"/>
        <v>#DIV/0!</v>
      </c>
      <c r="Y78" s="18" t="e">
        <f t="shared" si="84"/>
        <v>#DIV/0!</v>
      </c>
      <c r="Z78" s="18" t="e">
        <f t="shared" si="84"/>
        <v>#DIV/0!</v>
      </c>
      <c r="AA78" s="18" t="e">
        <f t="shared" si="84"/>
        <v>#DIV/0!</v>
      </c>
      <c r="AB78" s="20"/>
      <c r="AC78" s="20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1:42" ht="15.75" customHeight="1">
      <c r="A79" s="8">
        <f>'Daftar mahasiswa'!A78</f>
        <v>0</v>
      </c>
      <c r="B79" s="33">
        <f>'Daftar mahasiswa'!B78</f>
        <v>0</v>
      </c>
      <c r="C79" s="191">
        <f>'Daftar mahasiswa'!C78</f>
        <v>0</v>
      </c>
      <c r="D79" s="144"/>
      <c r="E79" s="11" t="e">
        <f>'CPL1'!M78</f>
        <v>#DIV/0!</v>
      </c>
      <c r="F79" s="11">
        <f>'CPL2'!M78</f>
        <v>0</v>
      </c>
      <c r="G79" s="11">
        <f>'CPL3'!M78</f>
        <v>0</v>
      </c>
      <c r="H79" s="11" t="e">
        <f>'CPL4'!M78</f>
        <v>#DIV/0!</v>
      </c>
      <c r="I79" s="11" t="e">
        <f>'CPL5'!M78</f>
        <v>#DIV/0!</v>
      </c>
      <c r="J79" s="11" t="e">
        <f>'CPL6'!M78</f>
        <v>#DIV/0!</v>
      </c>
      <c r="K79" s="11" t="e">
        <f>'CPL7'!M78</f>
        <v>#DIV/0!</v>
      </c>
      <c r="L79" s="11" t="e">
        <f>'CPL8'!M78</f>
        <v>#DIV/0!</v>
      </c>
      <c r="M79" s="11" t="e">
        <f>'CPL9'!M78</f>
        <v>#DIV/0!</v>
      </c>
      <c r="N79" s="11" t="e">
        <f>'CPL10'!M78</f>
        <v>#DIV/0!</v>
      </c>
      <c r="O79" s="17">
        <f>'CPL1'!L78+'CPL2'!L78+'CPL3'!L78+'CPL4'!L78+'CPL5'!L78+'CPL6'!L78+'CPL7'!L78+'CPL8'!L78+'CPL9'!L78+'CPL10'!L78</f>
        <v>0</v>
      </c>
      <c r="P79" s="18" t="str">
        <f t="shared" si="82"/>
        <v>E</v>
      </c>
      <c r="R79" s="18" t="e">
        <f t="shared" ref="R79:AA79" si="85">IF(E79&gt;=80,"E",IF(E79&gt;=65,"G",IF(E79&gt;=55,"A",IF(E79&gt;=40,"D","U"))))</f>
        <v>#DIV/0!</v>
      </c>
      <c r="S79" s="18" t="str">
        <f t="shared" si="85"/>
        <v>U</v>
      </c>
      <c r="T79" s="18" t="str">
        <f t="shared" si="85"/>
        <v>U</v>
      </c>
      <c r="U79" s="18" t="e">
        <f t="shared" si="85"/>
        <v>#DIV/0!</v>
      </c>
      <c r="V79" s="18" t="e">
        <f t="shared" si="85"/>
        <v>#DIV/0!</v>
      </c>
      <c r="W79" s="18" t="e">
        <f t="shared" si="85"/>
        <v>#DIV/0!</v>
      </c>
      <c r="X79" s="18" t="e">
        <f t="shared" si="85"/>
        <v>#DIV/0!</v>
      </c>
      <c r="Y79" s="18" t="e">
        <f t="shared" si="85"/>
        <v>#DIV/0!</v>
      </c>
      <c r="Z79" s="18" t="e">
        <f t="shared" si="85"/>
        <v>#DIV/0!</v>
      </c>
      <c r="AA79" s="18" t="e">
        <f t="shared" si="85"/>
        <v>#DIV/0!</v>
      </c>
      <c r="AB79" s="20"/>
      <c r="AC79" s="20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1:42" ht="15.75" customHeight="1">
      <c r="A80" s="8">
        <f>'Daftar mahasiswa'!A79</f>
        <v>0</v>
      </c>
      <c r="B80" s="33">
        <f>'Daftar mahasiswa'!B79</f>
        <v>0</v>
      </c>
      <c r="C80" s="191">
        <f>'Daftar mahasiswa'!C79</f>
        <v>0</v>
      </c>
      <c r="D80" s="144"/>
      <c r="E80" s="11" t="e">
        <f>'CPL1'!M79</f>
        <v>#DIV/0!</v>
      </c>
      <c r="F80" s="11">
        <f>'CPL2'!M79</f>
        <v>0</v>
      </c>
      <c r="G80" s="11">
        <f>'CPL3'!M79</f>
        <v>0</v>
      </c>
      <c r="H80" s="11" t="e">
        <f>'CPL4'!M79</f>
        <v>#DIV/0!</v>
      </c>
      <c r="I80" s="11" t="e">
        <f>'CPL5'!M79</f>
        <v>#DIV/0!</v>
      </c>
      <c r="J80" s="11" t="e">
        <f>'CPL6'!M79</f>
        <v>#DIV/0!</v>
      </c>
      <c r="K80" s="11" t="e">
        <f>'CPL7'!M79</f>
        <v>#DIV/0!</v>
      </c>
      <c r="L80" s="11" t="e">
        <f>'CPL8'!M79</f>
        <v>#DIV/0!</v>
      </c>
      <c r="M80" s="11" t="e">
        <f>'CPL9'!M79</f>
        <v>#DIV/0!</v>
      </c>
      <c r="N80" s="11" t="e">
        <f>'CPL10'!M79</f>
        <v>#DIV/0!</v>
      </c>
      <c r="O80" s="17">
        <f>'CPL1'!L79+'CPL2'!L79+'CPL3'!L79+'CPL4'!L79+'CPL5'!L79+'CPL6'!L79+'CPL7'!L79+'CPL8'!L79+'CPL9'!L79+'CPL10'!L79</f>
        <v>0</v>
      </c>
      <c r="P80" s="18" t="str">
        <f t="shared" si="82"/>
        <v>E</v>
      </c>
      <c r="R80" s="18" t="e">
        <f t="shared" ref="R80:AA80" si="86">IF(E80&gt;=80,"E",IF(E80&gt;=65,"G",IF(E80&gt;=55,"A",IF(E80&gt;=40,"D","U"))))</f>
        <v>#DIV/0!</v>
      </c>
      <c r="S80" s="18" t="str">
        <f t="shared" si="86"/>
        <v>U</v>
      </c>
      <c r="T80" s="18" t="str">
        <f t="shared" si="86"/>
        <v>U</v>
      </c>
      <c r="U80" s="18" t="e">
        <f t="shared" si="86"/>
        <v>#DIV/0!</v>
      </c>
      <c r="V80" s="18" t="e">
        <f t="shared" si="86"/>
        <v>#DIV/0!</v>
      </c>
      <c r="W80" s="18" t="e">
        <f t="shared" si="86"/>
        <v>#DIV/0!</v>
      </c>
      <c r="X80" s="18" t="e">
        <f t="shared" si="86"/>
        <v>#DIV/0!</v>
      </c>
      <c r="Y80" s="18" t="e">
        <f t="shared" si="86"/>
        <v>#DIV/0!</v>
      </c>
      <c r="Z80" s="18" t="e">
        <f t="shared" si="86"/>
        <v>#DIV/0!</v>
      </c>
      <c r="AA80" s="18" t="e">
        <f t="shared" si="86"/>
        <v>#DIV/0!</v>
      </c>
      <c r="AB80" s="20"/>
      <c r="AC80" s="20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1:42" ht="15.75" customHeight="1">
      <c r="A81" s="8">
        <f>'Daftar mahasiswa'!A80</f>
        <v>0</v>
      </c>
      <c r="B81" s="33">
        <f>'Daftar mahasiswa'!B80</f>
        <v>0</v>
      </c>
      <c r="C81" s="191">
        <f>'Daftar mahasiswa'!C80</f>
        <v>0</v>
      </c>
      <c r="D81" s="144"/>
      <c r="E81" s="11" t="e">
        <f>'CPL1'!M80</f>
        <v>#DIV/0!</v>
      </c>
      <c r="F81" s="11">
        <f>'CPL2'!M80</f>
        <v>0</v>
      </c>
      <c r="G81" s="11">
        <f>'CPL3'!M80</f>
        <v>0</v>
      </c>
      <c r="H81" s="11" t="e">
        <f>'CPL4'!M80</f>
        <v>#DIV/0!</v>
      </c>
      <c r="I81" s="11" t="e">
        <f>'CPL5'!M80</f>
        <v>#DIV/0!</v>
      </c>
      <c r="J81" s="11" t="e">
        <f>'CPL6'!M80</f>
        <v>#DIV/0!</v>
      </c>
      <c r="K81" s="11" t="e">
        <f>'CPL7'!M80</f>
        <v>#DIV/0!</v>
      </c>
      <c r="L81" s="11" t="e">
        <f>'CPL8'!M80</f>
        <v>#DIV/0!</v>
      </c>
      <c r="M81" s="11" t="e">
        <f>'CPL9'!M80</f>
        <v>#DIV/0!</v>
      </c>
      <c r="N81" s="11" t="e">
        <f>'CPL10'!M80</f>
        <v>#DIV/0!</v>
      </c>
      <c r="O81" s="17">
        <f>'CPL1'!L80+'CPL2'!L80+'CPL3'!L80+'CPL4'!L80+'CPL5'!L80+'CPL6'!L80+'CPL7'!L80+'CPL8'!L80+'CPL9'!L80+'CPL10'!L80</f>
        <v>0</v>
      </c>
      <c r="P81" s="18" t="str">
        <f t="shared" si="82"/>
        <v>E</v>
      </c>
      <c r="R81" s="18" t="e">
        <f t="shared" ref="R81:AA81" si="87">IF(E81&gt;=80,"E",IF(E81&gt;=65,"G",IF(E81&gt;=55,"A",IF(E81&gt;=40,"D","U"))))</f>
        <v>#DIV/0!</v>
      </c>
      <c r="S81" s="18" t="str">
        <f t="shared" si="87"/>
        <v>U</v>
      </c>
      <c r="T81" s="18" t="str">
        <f t="shared" si="87"/>
        <v>U</v>
      </c>
      <c r="U81" s="18" t="e">
        <f t="shared" si="87"/>
        <v>#DIV/0!</v>
      </c>
      <c r="V81" s="18" t="e">
        <f t="shared" si="87"/>
        <v>#DIV/0!</v>
      </c>
      <c r="W81" s="18" t="e">
        <f t="shared" si="87"/>
        <v>#DIV/0!</v>
      </c>
      <c r="X81" s="18" t="e">
        <f t="shared" si="87"/>
        <v>#DIV/0!</v>
      </c>
      <c r="Y81" s="18" t="e">
        <f t="shared" si="87"/>
        <v>#DIV/0!</v>
      </c>
      <c r="Z81" s="18" t="e">
        <f t="shared" si="87"/>
        <v>#DIV/0!</v>
      </c>
      <c r="AA81" s="18" t="e">
        <f t="shared" si="87"/>
        <v>#DIV/0!</v>
      </c>
      <c r="AB81" s="20"/>
      <c r="AC81" s="20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1:42" ht="15.75" customHeight="1">
      <c r="A82" s="8">
        <f>'Daftar mahasiswa'!A81</f>
        <v>0</v>
      </c>
      <c r="B82" s="33">
        <f>'Daftar mahasiswa'!B81</f>
        <v>0</v>
      </c>
      <c r="C82" s="191">
        <f>'Daftar mahasiswa'!C81</f>
        <v>0</v>
      </c>
      <c r="D82" s="144"/>
      <c r="E82" s="11" t="e">
        <f>'CPL1'!M81</f>
        <v>#DIV/0!</v>
      </c>
      <c r="F82" s="11">
        <f>'CPL2'!M81</f>
        <v>0</v>
      </c>
      <c r="G82" s="11">
        <f>'CPL3'!M81</f>
        <v>0</v>
      </c>
      <c r="H82" s="11" t="e">
        <f>'CPL4'!M81</f>
        <v>#DIV/0!</v>
      </c>
      <c r="I82" s="11" t="e">
        <f>'CPL5'!M81</f>
        <v>#DIV/0!</v>
      </c>
      <c r="J82" s="11" t="e">
        <f>'CPL6'!M81</f>
        <v>#DIV/0!</v>
      </c>
      <c r="K82" s="11" t="e">
        <f>'CPL7'!M81</f>
        <v>#DIV/0!</v>
      </c>
      <c r="L82" s="11" t="e">
        <f>'CPL8'!M81</f>
        <v>#DIV/0!</v>
      </c>
      <c r="M82" s="11" t="e">
        <f>'CPL9'!M81</f>
        <v>#DIV/0!</v>
      </c>
      <c r="N82" s="11" t="e">
        <f>'CPL10'!M81</f>
        <v>#DIV/0!</v>
      </c>
      <c r="O82" s="17">
        <f>'CPL1'!L81+'CPL2'!L81+'CPL3'!L81+'CPL4'!L81+'CPL5'!L81+'CPL6'!L81+'CPL7'!L81+'CPL8'!L81+'CPL9'!L81+'CPL10'!L81</f>
        <v>0</v>
      </c>
      <c r="P82" s="18" t="str">
        <f t="shared" si="82"/>
        <v>E</v>
      </c>
      <c r="R82" s="18" t="e">
        <f t="shared" ref="R82:AA82" si="88">IF(E82&gt;=80,"E",IF(E82&gt;=65,"G",IF(E82&gt;=55,"A",IF(E82&gt;=40,"D","U"))))</f>
        <v>#DIV/0!</v>
      </c>
      <c r="S82" s="18" t="str">
        <f t="shared" si="88"/>
        <v>U</v>
      </c>
      <c r="T82" s="18" t="str">
        <f t="shared" si="88"/>
        <v>U</v>
      </c>
      <c r="U82" s="18" t="e">
        <f t="shared" si="88"/>
        <v>#DIV/0!</v>
      </c>
      <c r="V82" s="18" t="e">
        <f t="shared" si="88"/>
        <v>#DIV/0!</v>
      </c>
      <c r="W82" s="18" t="e">
        <f t="shared" si="88"/>
        <v>#DIV/0!</v>
      </c>
      <c r="X82" s="18" t="e">
        <f t="shared" si="88"/>
        <v>#DIV/0!</v>
      </c>
      <c r="Y82" s="18" t="e">
        <f t="shared" si="88"/>
        <v>#DIV/0!</v>
      </c>
      <c r="Z82" s="18" t="e">
        <f t="shared" si="88"/>
        <v>#DIV/0!</v>
      </c>
      <c r="AA82" s="18" t="e">
        <f t="shared" si="88"/>
        <v>#DIV/0!</v>
      </c>
      <c r="AB82" s="20"/>
      <c r="AC82" s="20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1:42" ht="15.75" customHeight="1">
      <c r="A83" s="8">
        <f>'Daftar mahasiswa'!A82</f>
        <v>0</v>
      </c>
      <c r="B83" s="33">
        <f>'Daftar mahasiswa'!B82</f>
        <v>0</v>
      </c>
      <c r="C83" s="191">
        <f>'Daftar mahasiswa'!C82</f>
        <v>0</v>
      </c>
      <c r="D83" s="144"/>
      <c r="E83" s="11" t="e">
        <f>'CPL1'!M82</f>
        <v>#DIV/0!</v>
      </c>
      <c r="F83" s="11">
        <f>'CPL2'!M82</f>
        <v>0</v>
      </c>
      <c r="G83" s="11">
        <f>'CPL3'!M82</f>
        <v>0</v>
      </c>
      <c r="H83" s="11" t="e">
        <f>'CPL4'!M82</f>
        <v>#DIV/0!</v>
      </c>
      <c r="I83" s="11" t="e">
        <f>'CPL5'!M82</f>
        <v>#DIV/0!</v>
      </c>
      <c r="J83" s="11" t="e">
        <f>'CPL6'!M82</f>
        <v>#DIV/0!</v>
      </c>
      <c r="K83" s="11" t="e">
        <f>'CPL7'!M82</f>
        <v>#DIV/0!</v>
      </c>
      <c r="L83" s="11" t="e">
        <f>'CPL8'!M82</f>
        <v>#DIV/0!</v>
      </c>
      <c r="M83" s="11" t="e">
        <f>'CPL9'!M82</f>
        <v>#DIV/0!</v>
      </c>
      <c r="N83" s="11" t="e">
        <f>'CPL10'!M82</f>
        <v>#DIV/0!</v>
      </c>
      <c r="O83" s="17">
        <f>'CPL1'!L82+'CPL2'!L82+'CPL3'!L82+'CPL4'!L82+'CPL5'!L82+'CPL6'!L82+'CPL7'!L82+'CPL8'!L82+'CPL9'!L82+'CPL10'!L82</f>
        <v>0</v>
      </c>
      <c r="P83" s="18" t="str">
        <f t="shared" si="82"/>
        <v>E</v>
      </c>
      <c r="R83" s="18" t="e">
        <f t="shared" ref="R83:AA83" si="89">IF(E83&gt;=80,"E",IF(E83&gt;=65,"G",IF(E83&gt;=55,"A",IF(E83&gt;=40,"D","U"))))</f>
        <v>#DIV/0!</v>
      </c>
      <c r="S83" s="18" t="str">
        <f t="shared" si="89"/>
        <v>U</v>
      </c>
      <c r="T83" s="18" t="str">
        <f t="shared" si="89"/>
        <v>U</v>
      </c>
      <c r="U83" s="18" t="e">
        <f t="shared" si="89"/>
        <v>#DIV/0!</v>
      </c>
      <c r="V83" s="18" t="e">
        <f t="shared" si="89"/>
        <v>#DIV/0!</v>
      </c>
      <c r="W83" s="18" t="e">
        <f t="shared" si="89"/>
        <v>#DIV/0!</v>
      </c>
      <c r="X83" s="18" t="e">
        <f t="shared" si="89"/>
        <v>#DIV/0!</v>
      </c>
      <c r="Y83" s="18" t="e">
        <f t="shared" si="89"/>
        <v>#DIV/0!</v>
      </c>
      <c r="Z83" s="18" t="e">
        <f t="shared" si="89"/>
        <v>#DIV/0!</v>
      </c>
      <c r="AA83" s="18" t="e">
        <f t="shared" si="89"/>
        <v>#DIV/0!</v>
      </c>
      <c r="AB83" s="20"/>
      <c r="AC83" s="20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1:42" ht="15.75" customHeight="1">
      <c r="A84" s="8">
        <f>'Daftar mahasiswa'!A83</f>
        <v>0</v>
      </c>
      <c r="B84" s="33">
        <f>'Daftar mahasiswa'!B83</f>
        <v>0</v>
      </c>
      <c r="C84" s="191">
        <f>'Daftar mahasiswa'!C83</f>
        <v>0</v>
      </c>
      <c r="D84" s="144"/>
      <c r="E84" s="11" t="e">
        <f>'CPL1'!M83</f>
        <v>#DIV/0!</v>
      </c>
      <c r="F84" s="11">
        <f>'CPL2'!M83</f>
        <v>0</v>
      </c>
      <c r="G84" s="11">
        <f>'CPL3'!M83</f>
        <v>0</v>
      </c>
      <c r="H84" s="11" t="e">
        <f>'CPL4'!M83</f>
        <v>#DIV/0!</v>
      </c>
      <c r="I84" s="11" t="e">
        <f>'CPL5'!M83</f>
        <v>#DIV/0!</v>
      </c>
      <c r="J84" s="11" t="e">
        <f>'CPL6'!M83</f>
        <v>#DIV/0!</v>
      </c>
      <c r="K84" s="11" t="e">
        <f>'CPL7'!M83</f>
        <v>#DIV/0!</v>
      </c>
      <c r="L84" s="11" t="e">
        <f>'CPL8'!M83</f>
        <v>#DIV/0!</v>
      </c>
      <c r="M84" s="11" t="e">
        <f>'CPL9'!M83</f>
        <v>#DIV/0!</v>
      </c>
      <c r="N84" s="11" t="e">
        <f>'CPL10'!M83</f>
        <v>#DIV/0!</v>
      </c>
      <c r="O84" s="17">
        <f>'CPL1'!L83+'CPL2'!L83+'CPL3'!L83+'CPL4'!L83+'CPL5'!L83+'CPL6'!L83+'CPL7'!L83+'CPL8'!L83+'CPL9'!L83+'CPL10'!L83</f>
        <v>0</v>
      </c>
      <c r="P84" s="18" t="str">
        <f t="shared" si="82"/>
        <v>E</v>
      </c>
      <c r="R84" s="18" t="e">
        <f t="shared" ref="R84:AA84" si="90">IF(E84&gt;=80,"E",IF(E84&gt;=65,"G",IF(E84&gt;=55,"A",IF(E84&gt;=40,"D","U"))))</f>
        <v>#DIV/0!</v>
      </c>
      <c r="S84" s="18" t="str">
        <f t="shared" si="90"/>
        <v>U</v>
      </c>
      <c r="T84" s="18" t="str">
        <f t="shared" si="90"/>
        <v>U</v>
      </c>
      <c r="U84" s="18" t="e">
        <f t="shared" si="90"/>
        <v>#DIV/0!</v>
      </c>
      <c r="V84" s="18" t="e">
        <f t="shared" si="90"/>
        <v>#DIV/0!</v>
      </c>
      <c r="W84" s="18" t="e">
        <f t="shared" si="90"/>
        <v>#DIV/0!</v>
      </c>
      <c r="X84" s="18" t="e">
        <f t="shared" si="90"/>
        <v>#DIV/0!</v>
      </c>
      <c r="Y84" s="18" t="e">
        <f t="shared" si="90"/>
        <v>#DIV/0!</v>
      </c>
      <c r="Z84" s="18" t="e">
        <f t="shared" si="90"/>
        <v>#DIV/0!</v>
      </c>
      <c r="AA84" s="18" t="e">
        <f t="shared" si="90"/>
        <v>#DIV/0!</v>
      </c>
      <c r="AB84" s="20"/>
      <c r="AC84" s="20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1:42" ht="15.75" customHeight="1">
      <c r="A85" s="48">
        <f>'Daftar mahasiswa'!A84</f>
        <v>0</v>
      </c>
      <c r="B85" s="112">
        <f>'Daftar mahasiswa'!B84</f>
        <v>0</v>
      </c>
      <c r="C85" s="207">
        <f>'Daftar mahasiswa'!C84</f>
        <v>0</v>
      </c>
      <c r="D85" s="178"/>
      <c r="E85" s="11" t="e">
        <f>'CPL1'!M84</f>
        <v>#DIV/0!</v>
      </c>
      <c r="F85" s="11">
        <f>'CPL2'!M84</f>
        <v>0</v>
      </c>
      <c r="G85" s="11">
        <f>'CPL3'!M84</f>
        <v>0</v>
      </c>
      <c r="H85" s="11" t="e">
        <f>'CPL4'!M84</f>
        <v>#DIV/0!</v>
      </c>
      <c r="I85" s="11" t="e">
        <f>'CPL5'!M84</f>
        <v>#DIV/0!</v>
      </c>
      <c r="J85" s="11" t="e">
        <f>'CPL6'!M84</f>
        <v>#DIV/0!</v>
      </c>
      <c r="K85" s="11" t="e">
        <f>'CPL7'!M84</f>
        <v>#DIV/0!</v>
      </c>
      <c r="L85" s="11" t="e">
        <f>'CPL8'!M84</f>
        <v>#DIV/0!</v>
      </c>
      <c r="M85" s="11" t="e">
        <f>'CPL9'!M84</f>
        <v>#DIV/0!</v>
      </c>
      <c r="N85" s="11" t="e">
        <f>'CPL10'!M84</f>
        <v>#DIV/0!</v>
      </c>
      <c r="O85" s="17">
        <f>'CPL1'!L84+'CPL2'!L84+'CPL3'!L84+'CPL4'!L84+'CPL5'!L84+'CPL6'!L84+'CPL7'!L84+'CPL8'!L84+'CPL9'!L84+'CPL10'!L84</f>
        <v>0</v>
      </c>
      <c r="P85" s="18" t="str">
        <f t="shared" si="82"/>
        <v>E</v>
      </c>
      <c r="R85" s="18" t="e">
        <f t="shared" ref="R85:AA85" si="91">IF(E85&gt;=80,"E",IF(E85&gt;=65,"G",IF(E85&gt;=55,"A",IF(E85&gt;=40,"D","U"))))</f>
        <v>#DIV/0!</v>
      </c>
      <c r="S85" s="18" t="str">
        <f t="shared" si="91"/>
        <v>U</v>
      </c>
      <c r="T85" s="18" t="str">
        <f t="shared" si="91"/>
        <v>U</v>
      </c>
      <c r="U85" s="18" t="e">
        <f t="shared" si="91"/>
        <v>#DIV/0!</v>
      </c>
      <c r="V85" s="18" t="e">
        <f t="shared" si="91"/>
        <v>#DIV/0!</v>
      </c>
      <c r="W85" s="18" t="e">
        <f t="shared" si="91"/>
        <v>#DIV/0!</v>
      </c>
      <c r="X85" s="18" t="e">
        <f t="shared" si="91"/>
        <v>#DIV/0!</v>
      </c>
      <c r="Y85" s="18" t="e">
        <f t="shared" si="91"/>
        <v>#DIV/0!</v>
      </c>
      <c r="Z85" s="18" t="e">
        <f t="shared" si="91"/>
        <v>#DIV/0!</v>
      </c>
      <c r="AA85" s="18" t="e">
        <f t="shared" si="91"/>
        <v>#DIV/0!</v>
      </c>
      <c r="AB85" s="20"/>
      <c r="AC85" s="20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1:42" ht="15.75" customHeight="1">
      <c r="A86" s="8">
        <f>'Daftar mahasiswa'!A85</f>
        <v>0</v>
      </c>
      <c r="B86" s="33">
        <f>'Daftar mahasiswa'!B85</f>
        <v>0</v>
      </c>
      <c r="C86" s="191">
        <f>'Daftar mahasiswa'!C85</f>
        <v>0</v>
      </c>
      <c r="D86" s="144"/>
      <c r="E86" s="49" t="e">
        <f>'CPL1'!M85</f>
        <v>#DIV/0!</v>
      </c>
      <c r="F86" s="11">
        <f>'CPL2'!M85</f>
        <v>0</v>
      </c>
      <c r="G86" s="11">
        <f>'CPL3'!M85</f>
        <v>0</v>
      </c>
      <c r="H86" s="11" t="e">
        <f>'CPL4'!M85</f>
        <v>#DIV/0!</v>
      </c>
      <c r="I86" s="11" t="e">
        <f>'CPL5'!M85</f>
        <v>#DIV/0!</v>
      </c>
      <c r="J86" s="11" t="e">
        <f>'CPL6'!M85</f>
        <v>#DIV/0!</v>
      </c>
      <c r="K86" s="11" t="e">
        <f>'CPL7'!M85</f>
        <v>#DIV/0!</v>
      </c>
      <c r="L86" s="11" t="e">
        <f>'CPL8'!M85</f>
        <v>#DIV/0!</v>
      </c>
      <c r="M86" s="11" t="e">
        <f>'CPL9'!M85</f>
        <v>#DIV/0!</v>
      </c>
      <c r="N86" s="11" t="e">
        <f>'CPL10'!M85</f>
        <v>#DIV/0!</v>
      </c>
      <c r="O86" s="17">
        <f>'CPL1'!L85+'CPL2'!L85+'CPL3'!L85+'CPL4'!L85+'CPL5'!L85+'CPL6'!L85+'CPL7'!L85+'CPL8'!L85+'CPL9'!L85+'CPL10'!L85</f>
        <v>0</v>
      </c>
      <c r="P86" s="18" t="str">
        <f t="shared" si="82"/>
        <v>E</v>
      </c>
      <c r="R86" s="18" t="e">
        <f t="shared" ref="R86:AA86" si="92">IF(E86&gt;=80,"E",IF(E86&gt;=65,"G",IF(E86&gt;=55,"A",IF(E86&gt;=40,"D","U"))))</f>
        <v>#DIV/0!</v>
      </c>
      <c r="S86" s="18" t="str">
        <f t="shared" si="92"/>
        <v>U</v>
      </c>
      <c r="T86" s="18" t="str">
        <f t="shared" si="92"/>
        <v>U</v>
      </c>
      <c r="U86" s="18" t="e">
        <f t="shared" si="92"/>
        <v>#DIV/0!</v>
      </c>
      <c r="V86" s="18" t="e">
        <f t="shared" si="92"/>
        <v>#DIV/0!</v>
      </c>
      <c r="W86" s="18" t="e">
        <f t="shared" si="92"/>
        <v>#DIV/0!</v>
      </c>
      <c r="X86" s="18" t="e">
        <f t="shared" si="92"/>
        <v>#DIV/0!</v>
      </c>
      <c r="Y86" s="18" t="e">
        <f t="shared" si="92"/>
        <v>#DIV/0!</v>
      </c>
      <c r="Z86" s="18" t="e">
        <f t="shared" si="92"/>
        <v>#DIV/0!</v>
      </c>
      <c r="AA86" s="18" t="e">
        <f t="shared" si="92"/>
        <v>#DIV/0!</v>
      </c>
      <c r="AB86" s="20"/>
      <c r="AC86" s="20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1:42" ht="15.75" customHeight="1">
      <c r="A87" s="48">
        <f>'Daftar mahasiswa'!A86</f>
        <v>0</v>
      </c>
      <c r="B87" s="112">
        <f>'Daftar mahasiswa'!B86</f>
        <v>0</v>
      </c>
      <c r="C87" s="207">
        <f>'Daftar mahasiswa'!C86</f>
        <v>0</v>
      </c>
      <c r="D87" s="178"/>
      <c r="E87" s="11" t="e">
        <f>'CPL1'!M86</f>
        <v>#DIV/0!</v>
      </c>
      <c r="F87" s="11">
        <f>'CPL2'!M86</f>
        <v>0</v>
      </c>
      <c r="G87" s="11">
        <f>'CPL3'!M86</f>
        <v>0</v>
      </c>
      <c r="H87" s="11" t="e">
        <f>'CPL4'!M86</f>
        <v>#DIV/0!</v>
      </c>
      <c r="I87" s="11" t="e">
        <f>'CPL5'!M86</f>
        <v>#DIV/0!</v>
      </c>
      <c r="J87" s="11" t="e">
        <f>'CPL6'!M86</f>
        <v>#DIV/0!</v>
      </c>
      <c r="K87" s="11" t="e">
        <f>'CPL7'!M86</f>
        <v>#DIV/0!</v>
      </c>
      <c r="L87" s="11" t="e">
        <f>'CPL8'!M86</f>
        <v>#DIV/0!</v>
      </c>
      <c r="M87" s="11" t="e">
        <f>'CPL9'!M86</f>
        <v>#DIV/0!</v>
      </c>
      <c r="N87" s="11" t="e">
        <f>'CPL10'!M86</f>
        <v>#DIV/0!</v>
      </c>
      <c r="O87" s="17">
        <f>'CPL1'!L86+'CPL2'!L86+'CPL3'!L86+'CPL4'!L86+'CPL5'!L86+'CPL6'!L86+'CPL7'!L86+'CPL8'!L86+'CPL9'!L86+'CPL10'!L86</f>
        <v>0</v>
      </c>
      <c r="P87" s="18" t="str">
        <f t="shared" si="82"/>
        <v>E</v>
      </c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1:42" ht="15.75" customHeight="1">
      <c r="A88" s="8">
        <f>'Daftar mahasiswa'!A87</f>
        <v>0</v>
      </c>
      <c r="B88" s="33">
        <f>'Daftar mahasiswa'!B87</f>
        <v>0</v>
      </c>
      <c r="C88" s="191">
        <f>'Daftar mahasiswa'!C87</f>
        <v>0</v>
      </c>
      <c r="D88" s="144"/>
      <c r="E88" s="49" t="e">
        <f>'CPL1'!M87</f>
        <v>#DIV/0!</v>
      </c>
      <c r="F88" s="11">
        <f>'CPL2'!M87</f>
        <v>0</v>
      </c>
      <c r="G88" s="11">
        <f>'CPL3'!M87</f>
        <v>0</v>
      </c>
      <c r="H88" s="11" t="e">
        <f>'CPL4'!M87</f>
        <v>#DIV/0!</v>
      </c>
      <c r="I88" s="11" t="e">
        <f>'CPL5'!M87</f>
        <v>#DIV/0!</v>
      </c>
      <c r="J88" s="11" t="e">
        <f>'CPL6'!M87</f>
        <v>#DIV/0!</v>
      </c>
      <c r="K88" s="11" t="e">
        <f>'CPL7'!M87</f>
        <v>#DIV/0!</v>
      </c>
      <c r="L88" s="11" t="e">
        <f>'CPL8'!M87</f>
        <v>#DIV/0!</v>
      </c>
      <c r="M88" s="11" t="e">
        <f>'CPL9'!M87</f>
        <v>#DIV/0!</v>
      </c>
      <c r="N88" s="11" t="e">
        <f>'CPL10'!M87</f>
        <v>#DIV/0!</v>
      </c>
      <c r="O88" s="17">
        <f>'CPL1'!L87+'CPL2'!L87+'CPL3'!L87+'CPL4'!L87+'CPL5'!L87+'CPL6'!L87+'CPL7'!L87+'CPL8'!L87+'CPL9'!L87+'CPL10'!L87</f>
        <v>0</v>
      </c>
      <c r="P88" s="18" t="str">
        <f t="shared" si="82"/>
        <v>E</v>
      </c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1:42" ht="15.75" customHeight="1">
      <c r="A89" s="48">
        <f>'Daftar mahasiswa'!A88</f>
        <v>0</v>
      </c>
      <c r="B89" s="112">
        <f>'Daftar mahasiswa'!B88</f>
        <v>0</v>
      </c>
      <c r="C89" s="207">
        <f>'Daftar mahasiswa'!C88</f>
        <v>0</v>
      </c>
      <c r="D89" s="178"/>
      <c r="E89" s="11" t="e">
        <f>'CPL1'!M88</f>
        <v>#DIV/0!</v>
      </c>
      <c r="F89" s="11">
        <f>'CPL2'!M88</f>
        <v>0</v>
      </c>
      <c r="G89" s="11">
        <f>'CPL3'!M88</f>
        <v>0</v>
      </c>
      <c r="H89" s="11" t="e">
        <f>'CPL4'!M88</f>
        <v>#DIV/0!</v>
      </c>
      <c r="I89" s="11" t="e">
        <f>'CPL5'!M88</f>
        <v>#DIV/0!</v>
      </c>
      <c r="J89" s="11" t="e">
        <f>'CPL6'!M88</f>
        <v>#DIV/0!</v>
      </c>
      <c r="K89" s="11" t="e">
        <f>'CPL7'!M88</f>
        <v>#DIV/0!</v>
      </c>
      <c r="L89" s="11" t="e">
        <f>'CPL8'!M88</f>
        <v>#DIV/0!</v>
      </c>
      <c r="M89" s="11" t="e">
        <f>'CPL9'!M88</f>
        <v>#DIV/0!</v>
      </c>
      <c r="N89" s="11" t="e">
        <f>'CPL10'!M88</f>
        <v>#DIV/0!</v>
      </c>
      <c r="O89" s="17">
        <f>'CPL1'!L88+'CPL2'!L88+'CPL3'!L88+'CPL4'!L88+'CPL5'!L88+'CPL6'!L88+'CPL7'!L88+'CPL8'!L88+'CPL9'!L88+'CPL10'!L88</f>
        <v>0</v>
      </c>
      <c r="P89" s="18" t="str">
        <f t="shared" si="82"/>
        <v>E</v>
      </c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ht="15.75" customHeight="1">
      <c r="A90" s="8">
        <f>'Daftar mahasiswa'!A89</f>
        <v>0</v>
      </c>
      <c r="B90" s="33">
        <f>'Daftar mahasiswa'!B89</f>
        <v>0</v>
      </c>
      <c r="C90" s="191">
        <f>'Daftar mahasiswa'!C89</f>
        <v>0</v>
      </c>
      <c r="D90" s="144"/>
      <c r="E90" s="49" t="e">
        <f>'CPL1'!M89</f>
        <v>#DIV/0!</v>
      </c>
      <c r="F90" s="11">
        <f>'CPL2'!M89</f>
        <v>0</v>
      </c>
      <c r="G90" s="11">
        <f>'CPL3'!M89</f>
        <v>0</v>
      </c>
      <c r="H90" s="11" t="e">
        <f>'CPL4'!M89</f>
        <v>#DIV/0!</v>
      </c>
      <c r="I90" s="11" t="e">
        <f>'CPL5'!M89</f>
        <v>#DIV/0!</v>
      </c>
      <c r="J90" s="11" t="e">
        <f>'CPL6'!M89</f>
        <v>#DIV/0!</v>
      </c>
      <c r="K90" s="11" t="e">
        <f>'CPL7'!M89</f>
        <v>#DIV/0!</v>
      </c>
      <c r="L90" s="11" t="e">
        <f>'CPL8'!M89</f>
        <v>#DIV/0!</v>
      </c>
      <c r="M90" s="11" t="e">
        <f>'CPL9'!M89</f>
        <v>#DIV/0!</v>
      </c>
      <c r="N90" s="11" t="e">
        <f>'CPL10'!M89</f>
        <v>#DIV/0!</v>
      </c>
      <c r="O90" s="17">
        <f>'CPL1'!L89+'CPL2'!L89+'CPL3'!L89+'CPL4'!L89+'CPL5'!L89+'CPL6'!L89+'CPL7'!L89+'CPL8'!L89+'CPL9'!L89+'CPL10'!L89</f>
        <v>0</v>
      </c>
      <c r="P90" s="18" t="str">
        <f t="shared" si="82"/>
        <v>E</v>
      </c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ht="15.75" customHeight="1">
      <c r="A91" s="48">
        <f>'Daftar mahasiswa'!A90</f>
        <v>0</v>
      </c>
      <c r="B91" s="112">
        <f>'Daftar mahasiswa'!B90</f>
        <v>0</v>
      </c>
      <c r="C91" s="207">
        <f>'Daftar mahasiswa'!C90</f>
        <v>0</v>
      </c>
      <c r="D91" s="178"/>
      <c r="E91" s="11" t="e">
        <f>'CPL1'!M90</f>
        <v>#DIV/0!</v>
      </c>
      <c r="F91" s="11">
        <f>'CPL2'!M90</f>
        <v>0</v>
      </c>
      <c r="G91" s="11">
        <f>'CPL3'!M90</f>
        <v>0</v>
      </c>
      <c r="H91" s="11" t="e">
        <f>'CPL4'!M90</f>
        <v>#DIV/0!</v>
      </c>
      <c r="I91" s="11" t="e">
        <f>'CPL5'!M90</f>
        <v>#DIV/0!</v>
      </c>
      <c r="J91" s="11" t="e">
        <f>'CPL6'!M90</f>
        <v>#DIV/0!</v>
      </c>
      <c r="K91" s="11" t="e">
        <f>'CPL7'!M90</f>
        <v>#DIV/0!</v>
      </c>
      <c r="L91" s="11" t="e">
        <f>'CPL8'!M90</f>
        <v>#DIV/0!</v>
      </c>
      <c r="M91" s="11" t="e">
        <f>'CPL9'!M90</f>
        <v>#DIV/0!</v>
      </c>
      <c r="N91" s="11" t="e">
        <f>'CPL10'!M90</f>
        <v>#DIV/0!</v>
      </c>
      <c r="O91" s="17">
        <f>'CPL1'!L90+'CPL2'!L90+'CPL3'!L90+'CPL4'!L90+'CPL5'!L90+'CPL6'!L90+'CPL7'!L90+'CPL8'!L90+'CPL9'!L90+'CPL10'!L90</f>
        <v>0</v>
      </c>
      <c r="P91" s="18" t="str">
        <f t="shared" si="82"/>
        <v>E</v>
      </c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1:42" ht="15.75" customHeight="1">
      <c r="A92" s="8">
        <f>'Daftar mahasiswa'!A91</f>
        <v>0</v>
      </c>
      <c r="B92" s="33">
        <f>'Daftar mahasiswa'!B91</f>
        <v>0</v>
      </c>
      <c r="C92" s="191">
        <f>'Daftar mahasiswa'!C91</f>
        <v>0</v>
      </c>
      <c r="D92" s="144"/>
      <c r="E92" s="49" t="e">
        <f>'CPL1'!M91</f>
        <v>#DIV/0!</v>
      </c>
      <c r="F92" s="11">
        <f>'CPL2'!M91</f>
        <v>0</v>
      </c>
      <c r="G92" s="11">
        <f>'CPL3'!M91</f>
        <v>0</v>
      </c>
      <c r="H92" s="11" t="e">
        <f>'CPL4'!M91</f>
        <v>#DIV/0!</v>
      </c>
      <c r="I92" s="11" t="e">
        <f>'CPL5'!M91</f>
        <v>#DIV/0!</v>
      </c>
      <c r="J92" s="11" t="e">
        <f>'CPL6'!M91</f>
        <v>#DIV/0!</v>
      </c>
      <c r="K92" s="11" t="e">
        <f>'CPL7'!M91</f>
        <v>#DIV/0!</v>
      </c>
      <c r="L92" s="11" t="e">
        <f>'CPL8'!M91</f>
        <v>#DIV/0!</v>
      </c>
      <c r="M92" s="11" t="e">
        <f>'CPL9'!M91</f>
        <v>#DIV/0!</v>
      </c>
      <c r="N92" s="11" t="e">
        <f>'CPL10'!M91</f>
        <v>#DIV/0!</v>
      </c>
      <c r="O92" s="17">
        <f>'CPL1'!L91+'CPL2'!L91+'CPL3'!L91+'CPL4'!L91+'CPL5'!L91+'CPL6'!L91+'CPL7'!L91+'CPL8'!L91+'CPL9'!L91+'CPL10'!L91</f>
        <v>0</v>
      </c>
      <c r="P92" s="18" t="str">
        <f t="shared" si="82"/>
        <v>E</v>
      </c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1:42" ht="15.75" customHeight="1">
      <c r="A93" s="48">
        <f>'Daftar mahasiswa'!A92</f>
        <v>0</v>
      </c>
      <c r="B93" s="112">
        <f>'Daftar mahasiswa'!B92</f>
        <v>0</v>
      </c>
      <c r="C93" s="207">
        <f>'Daftar mahasiswa'!C92</f>
        <v>0</v>
      </c>
      <c r="D93" s="178"/>
      <c r="E93" s="11" t="e">
        <f>'CPL1'!M92</f>
        <v>#DIV/0!</v>
      </c>
      <c r="F93" s="11">
        <f>'CPL2'!M92</f>
        <v>0</v>
      </c>
      <c r="G93" s="11">
        <f>'CPL3'!M92</f>
        <v>0</v>
      </c>
      <c r="H93" s="11" t="e">
        <f>'CPL4'!M92</f>
        <v>#DIV/0!</v>
      </c>
      <c r="I93" s="11" t="e">
        <f>'CPL5'!M92</f>
        <v>#DIV/0!</v>
      </c>
      <c r="J93" s="11" t="e">
        <f>'CPL6'!M92</f>
        <v>#DIV/0!</v>
      </c>
      <c r="K93" s="11" t="e">
        <f>'CPL7'!M92</f>
        <v>#DIV/0!</v>
      </c>
      <c r="L93" s="11" t="e">
        <f>'CPL8'!M92</f>
        <v>#DIV/0!</v>
      </c>
      <c r="M93" s="11" t="e">
        <f>'CPL9'!M92</f>
        <v>#DIV/0!</v>
      </c>
      <c r="N93" s="11" t="e">
        <f>'CPL10'!M92</f>
        <v>#DIV/0!</v>
      </c>
      <c r="O93" s="17">
        <f>'CPL1'!L92+'CPL2'!L92+'CPL3'!L92+'CPL4'!L92+'CPL5'!L92+'CPL6'!L92+'CPL7'!L92+'CPL8'!L92+'CPL9'!L92+'CPL10'!L92</f>
        <v>0</v>
      </c>
      <c r="P93" s="18" t="str">
        <f t="shared" si="82"/>
        <v>E</v>
      </c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1:42" ht="15.75" customHeight="1">
      <c r="A94" s="8">
        <f>'Daftar mahasiswa'!A93</f>
        <v>0</v>
      </c>
      <c r="B94" s="33">
        <f>'Daftar mahasiswa'!B93</f>
        <v>0</v>
      </c>
      <c r="C94" s="191">
        <f>'Daftar mahasiswa'!C93</f>
        <v>0</v>
      </c>
      <c r="D94" s="144"/>
      <c r="E94" s="49" t="e">
        <f>'CPL1'!M93</f>
        <v>#DIV/0!</v>
      </c>
      <c r="F94" s="11">
        <f>'CPL2'!M93</f>
        <v>0</v>
      </c>
      <c r="G94" s="11">
        <f>'CPL3'!M93</f>
        <v>0</v>
      </c>
      <c r="H94" s="11" t="e">
        <f>'CPL4'!M93</f>
        <v>#DIV/0!</v>
      </c>
      <c r="I94" s="11" t="e">
        <f>'CPL5'!M93</f>
        <v>#DIV/0!</v>
      </c>
      <c r="J94" s="11" t="e">
        <f>'CPL6'!M93</f>
        <v>#DIV/0!</v>
      </c>
      <c r="K94" s="11" t="e">
        <f>'CPL7'!M93</f>
        <v>#DIV/0!</v>
      </c>
      <c r="L94" s="11" t="e">
        <f>'CPL8'!M93</f>
        <v>#DIV/0!</v>
      </c>
      <c r="M94" s="11" t="e">
        <f>'CPL9'!M93</f>
        <v>#DIV/0!</v>
      </c>
      <c r="N94" s="11" t="e">
        <f>'CPL10'!M93</f>
        <v>#DIV/0!</v>
      </c>
      <c r="O94" s="17">
        <f>'CPL1'!L93+'CPL2'!L93+'CPL3'!L93+'CPL4'!L93+'CPL5'!L93+'CPL6'!L93+'CPL7'!L93+'CPL8'!L93+'CPL9'!L93+'CPL10'!L93</f>
        <v>0</v>
      </c>
      <c r="P94" s="18" t="str">
        <f t="shared" si="82"/>
        <v>E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1:42" ht="15.75" customHeight="1">
      <c r="A95" s="48">
        <f>'Daftar mahasiswa'!A94</f>
        <v>0</v>
      </c>
      <c r="B95" s="112">
        <f>'Daftar mahasiswa'!B94</f>
        <v>0</v>
      </c>
      <c r="C95" s="207">
        <f>'Daftar mahasiswa'!C94</f>
        <v>0</v>
      </c>
      <c r="D95" s="178"/>
      <c r="E95" s="11" t="e">
        <f>'CPL1'!M94</f>
        <v>#DIV/0!</v>
      </c>
      <c r="F95" s="11">
        <f>'CPL2'!M94</f>
        <v>0</v>
      </c>
      <c r="G95" s="11">
        <f>'CPL3'!M94</f>
        <v>0</v>
      </c>
      <c r="H95" s="11" t="e">
        <f>'CPL4'!M94</f>
        <v>#DIV/0!</v>
      </c>
      <c r="I95" s="11" t="e">
        <f>'CPL5'!M94</f>
        <v>#DIV/0!</v>
      </c>
      <c r="J95" s="11" t="e">
        <f>'CPL6'!M94</f>
        <v>#DIV/0!</v>
      </c>
      <c r="K95" s="11" t="e">
        <f>'CPL7'!M94</f>
        <v>#DIV/0!</v>
      </c>
      <c r="L95" s="11" t="e">
        <f>'CPL8'!M94</f>
        <v>#DIV/0!</v>
      </c>
      <c r="M95" s="11" t="e">
        <f>'CPL9'!M94</f>
        <v>#DIV/0!</v>
      </c>
      <c r="N95" s="11" t="e">
        <f>'CPL10'!M94</f>
        <v>#DIV/0!</v>
      </c>
      <c r="O95" s="17">
        <f>'CPL1'!L94+'CPL2'!L94+'CPL3'!L94+'CPL4'!L94+'CPL5'!L94+'CPL6'!L94+'CPL7'!L94+'CPL8'!L94+'CPL9'!L94+'CPL10'!L94</f>
        <v>0</v>
      </c>
      <c r="P95" s="18" t="str">
        <f t="shared" si="82"/>
        <v>E</v>
      </c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1:42" ht="15.75" customHeight="1">
      <c r="A96" s="8">
        <f>'Daftar mahasiswa'!A95</f>
        <v>0</v>
      </c>
      <c r="B96" s="33">
        <f>'Daftar mahasiswa'!B95</f>
        <v>0</v>
      </c>
      <c r="C96" s="191">
        <f>'Daftar mahasiswa'!C95</f>
        <v>0</v>
      </c>
      <c r="D96" s="144"/>
      <c r="E96" s="49" t="e">
        <f>'CPL1'!M95</f>
        <v>#DIV/0!</v>
      </c>
      <c r="F96" s="11">
        <f>'CPL2'!M95</f>
        <v>0</v>
      </c>
      <c r="G96" s="11">
        <f>'CPL3'!M95</f>
        <v>0</v>
      </c>
      <c r="H96" s="11" t="e">
        <f>'CPL4'!M95</f>
        <v>#DIV/0!</v>
      </c>
      <c r="I96" s="11" t="e">
        <f>'CPL5'!M95</f>
        <v>#DIV/0!</v>
      </c>
      <c r="J96" s="11" t="e">
        <f>'CPL6'!M95</f>
        <v>#DIV/0!</v>
      </c>
      <c r="K96" s="11" t="e">
        <f>'CPL7'!M95</f>
        <v>#DIV/0!</v>
      </c>
      <c r="L96" s="11" t="e">
        <f>'CPL8'!M95</f>
        <v>#DIV/0!</v>
      </c>
      <c r="M96" s="11" t="e">
        <f>'CPL9'!M95</f>
        <v>#DIV/0!</v>
      </c>
      <c r="N96" s="11" t="e">
        <f>'CPL10'!M95</f>
        <v>#DIV/0!</v>
      </c>
      <c r="O96" s="17">
        <f>'CPL1'!L95+'CPL2'!L95+'CPL3'!L95+'CPL4'!L95+'CPL5'!L95+'CPL6'!L95+'CPL7'!L95+'CPL8'!L95+'CPL9'!L95+'CPL10'!L95</f>
        <v>0</v>
      </c>
      <c r="P96" s="18" t="str">
        <f t="shared" si="82"/>
        <v>E</v>
      </c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1:42" ht="15.75" customHeight="1">
      <c r="A97" s="48">
        <f>'Daftar mahasiswa'!A96</f>
        <v>0</v>
      </c>
      <c r="B97" s="112">
        <f>'Daftar mahasiswa'!B96</f>
        <v>0</v>
      </c>
      <c r="C97" s="207">
        <f>'Daftar mahasiswa'!C96</f>
        <v>0</v>
      </c>
      <c r="D97" s="178"/>
      <c r="E97" s="11" t="e">
        <f>'CPL1'!M96</f>
        <v>#DIV/0!</v>
      </c>
      <c r="F97" s="11">
        <f>'CPL2'!M96</f>
        <v>0</v>
      </c>
      <c r="G97" s="11">
        <f>'CPL3'!M96</f>
        <v>0</v>
      </c>
      <c r="H97" s="11" t="e">
        <f>'CPL4'!M96</f>
        <v>#DIV/0!</v>
      </c>
      <c r="I97" s="11" t="e">
        <f>'CPL5'!M96</f>
        <v>#DIV/0!</v>
      </c>
      <c r="J97" s="11" t="e">
        <f>'CPL6'!M96</f>
        <v>#DIV/0!</v>
      </c>
      <c r="K97" s="11" t="e">
        <f>'CPL7'!M96</f>
        <v>#DIV/0!</v>
      </c>
      <c r="L97" s="11" t="e">
        <f>'CPL8'!M96</f>
        <v>#DIV/0!</v>
      </c>
      <c r="M97" s="11" t="e">
        <f>'CPL9'!M96</f>
        <v>#DIV/0!</v>
      </c>
      <c r="N97" s="11" t="e">
        <f>'CPL10'!M96</f>
        <v>#DIV/0!</v>
      </c>
      <c r="O97" s="17">
        <f>'CPL1'!L96+'CPL2'!L96+'CPL3'!L96+'CPL4'!L96+'CPL5'!L96+'CPL6'!L96+'CPL7'!L96+'CPL8'!L96+'CPL9'!L96+'CPL10'!L96</f>
        <v>0</v>
      </c>
      <c r="P97" s="18" t="str">
        <f t="shared" si="82"/>
        <v>E</v>
      </c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1:42" ht="15.75" customHeight="1">
      <c r="A98" s="8">
        <f>'Daftar mahasiswa'!A97</f>
        <v>0</v>
      </c>
      <c r="B98" s="33">
        <f>'Daftar mahasiswa'!B97</f>
        <v>0</v>
      </c>
      <c r="C98" s="191">
        <f>'Daftar mahasiswa'!C97</f>
        <v>0</v>
      </c>
      <c r="D98" s="144"/>
      <c r="E98" s="49" t="e">
        <f>'CPL1'!M97</f>
        <v>#DIV/0!</v>
      </c>
      <c r="F98" s="11">
        <f>'CPL2'!M97</f>
        <v>0</v>
      </c>
      <c r="G98" s="11">
        <f>'CPL3'!M97</f>
        <v>0</v>
      </c>
      <c r="H98" s="11" t="e">
        <f>'CPL4'!M97</f>
        <v>#DIV/0!</v>
      </c>
      <c r="I98" s="11" t="e">
        <f>'CPL5'!M97</f>
        <v>#DIV/0!</v>
      </c>
      <c r="J98" s="11" t="e">
        <f>'CPL6'!M97</f>
        <v>#DIV/0!</v>
      </c>
      <c r="K98" s="11" t="e">
        <f>'CPL7'!M97</f>
        <v>#DIV/0!</v>
      </c>
      <c r="L98" s="11" t="e">
        <f>'CPL8'!M97</f>
        <v>#DIV/0!</v>
      </c>
      <c r="M98" s="11" t="e">
        <f>'CPL9'!M97</f>
        <v>#DIV/0!</v>
      </c>
      <c r="N98" s="11" t="e">
        <f>'CPL10'!M97</f>
        <v>#DIV/0!</v>
      </c>
      <c r="O98" s="17">
        <f>'CPL1'!L97+'CPL2'!L97+'CPL3'!L97+'CPL4'!L97+'CPL5'!L97+'CPL6'!L97+'CPL7'!L97+'CPL8'!L97+'CPL9'!L97+'CPL10'!L97</f>
        <v>0</v>
      </c>
      <c r="P98" s="18" t="str">
        <f t="shared" si="82"/>
        <v>E</v>
      </c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1:42" ht="15.75" customHeight="1">
      <c r="A99" s="48">
        <f>'Daftar mahasiswa'!A98</f>
        <v>0</v>
      </c>
      <c r="B99" s="112">
        <f>'Daftar mahasiswa'!B98</f>
        <v>0</v>
      </c>
      <c r="C99" s="207">
        <f>'Daftar mahasiswa'!C98</f>
        <v>0</v>
      </c>
      <c r="D99" s="178"/>
      <c r="E99" s="11" t="e">
        <f>'CPL1'!M98</f>
        <v>#DIV/0!</v>
      </c>
      <c r="F99" s="11">
        <f>'CPL2'!M98</f>
        <v>0</v>
      </c>
      <c r="G99" s="11">
        <f>'CPL3'!M98</f>
        <v>0</v>
      </c>
      <c r="H99" s="11" t="e">
        <f>'CPL4'!M98</f>
        <v>#DIV/0!</v>
      </c>
      <c r="I99" s="11" t="e">
        <f>'CPL5'!M98</f>
        <v>#DIV/0!</v>
      </c>
      <c r="J99" s="11" t="e">
        <f>'CPL6'!M98</f>
        <v>#DIV/0!</v>
      </c>
      <c r="K99" s="11" t="e">
        <f>'CPL7'!M98</f>
        <v>#DIV/0!</v>
      </c>
      <c r="L99" s="11" t="e">
        <f>'CPL8'!M98</f>
        <v>#DIV/0!</v>
      </c>
      <c r="M99" s="11" t="e">
        <f>'CPL9'!M98</f>
        <v>#DIV/0!</v>
      </c>
      <c r="N99" s="11" t="e">
        <f>'CPL10'!M98</f>
        <v>#DIV/0!</v>
      </c>
      <c r="O99" s="17">
        <f>'CPL1'!L98+'CPL2'!L98+'CPL3'!L98+'CPL4'!L98+'CPL5'!L98+'CPL6'!L98+'CPL7'!L98+'CPL8'!L98+'CPL9'!L98+'CPL10'!L98</f>
        <v>0</v>
      </c>
      <c r="P99" s="18" t="str">
        <f t="shared" si="82"/>
        <v>E</v>
      </c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ht="15.75" customHeight="1">
      <c r="A100" s="8">
        <f>'Daftar mahasiswa'!A99</f>
        <v>0</v>
      </c>
      <c r="B100" s="33">
        <f>'Daftar mahasiswa'!B99</f>
        <v>0</v>
      </c>
      <c r="C100" s="191">
        <f>'Daftar mahasiswa'!C99</f>
        <v>0</v>
      </c>
      <c r="D100" s="144"/>
      <c r="E100" s="49" t="e">
        <f>'CPL1'!M99</f>
        <v>#DIV/0!</v>
      </c>
      <c r="F100" s="11">
        <f>'CPL2'!M99</f>
        <v>0</v>
      </c>
      <c r="G100" s="11">
        <f>'CPL3'!M99</f>
        <v>0</v>
      </c>
      <c r="H100" s="11" t="e">
        <f>'CPL4'!M99</f>
        <v>#DIV/0!</v>
      </c>
      <c r="I100" s="11" t="e">
        <f>'CPL5'!M99</f>
        <v>#DIV/0!</v>
      </c>
      <c r="J100" s="11" t="e">
        <f>'CPL6'!M99</f>
        <v>#DIV/0!</v>
      </c>
      <c r="K100" s="11" t="e">
        <f>'CPL7'!M99</f>
        <v>#DIV/0!</v>
      </c>
      <c r="L100" s="11" t="e">
        <f>'CPL8'!M99</f>
        <v>#DIV/0!</v>
      </c>
      <c r="M100" s="11" t="e">
        <f>'CPL9'!M99</f>
        <v>#DIV/0!</v>
      </c>
      <c r="N100" s="11" t="e">
        <f>'CPL10'!M99</f>
        <v>#DIV/0!</v>
      </c>
      <c r="O100" s="17">
        <f>'CPL1'!L99+'CPL2'!L99+'CPL3'!L99+'CPL4'!L99+'CPL5'!L99+'CPL6'!L99+'CPL7'!L99+'CPL8'!L99+'CPL9'!L99+'CPL10'!L99</f>
        <v>0</v>
      </c>
      <c r="P100" s="18" t="str">
        <f t="shared" si="82"/>
        <v>E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ht="15.75" customHeight="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1:42" ht="15.75" customHeight="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1:42" ht="15.75" customHeight="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1:42" ht="15.75" customHeight="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1:42" ht="15.75" customHeight="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1:42" ht="15.75" customHeight="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1:42" ht="15.75" customHeight="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1:42" ht="15.75" customHeight="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1:42" ht="15.75" customHeight="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1:42" ht="15.75" customHeight="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1:42" ht="15.75" customHeight="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1:42" ht="15.75" customHeight="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18:42" ht="15.75" customHeight="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18:42" ht="15.75" customHeight="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18:42" ht="15.75" customHeight="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18:42" ht="15.75" customHeight="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18:42" ht="15.75" customHeight="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18:42" ht="15.75" customHeight="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18:42" ht="15.75" customHeight="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18:42" ht="15.75" customHeight="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18:42" ht="15.75" customHeight="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18:42" ht="15.75" customHeight="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18:42" ht="15.75" customHeight="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18:42" ht="15.75" customHeight="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18:42" ht="15.75" customHeight="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18:42" ht="15.75" customHeight="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18:42" ht="15.75" customHeight="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18:42" ht="15.75" customHeight="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18:42" ht="15.75" customHeight="1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18:42" ht="15.75" customHeight="1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18:42" ht="15.75" customHeight="1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18:42" ht="15.75" customHeight="1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18:42" ht="15.75" customHeight="1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18:42" ht="15.75" customHeight="1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18:42" ht="15.75" customHeight="1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18:42" ht="15.75" customHeight="1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18:42" ht="15.75" customHeight="1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18:42" ht="15.75" customHeight="1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18:42" ht="15.75" customHeight="1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18:42" ht="15.75" customHeight="1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18:42" ht="15.75" customHeight="1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18:42" ht="15.75" customHeight="1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18:42" ht="15.75" customHeight="1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18:42" ht="15.75" customHeight="1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18:42" ht="15.75" customHeight="1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18:42" ht="15.75" customHeight="1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18:42" ht="15.75" customHeight="1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18:42" ht="15.75" customHeight="1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18:42" ht="15.75" customHeight="1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18:42" ht="15.75" customHeight="1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18:42" ht="15.75" customHeight="1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  <row r="152" spans="18:42" ht="15.75" customHeight="1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</row>
    <row r="153" spans="18:42" ht="15.75" customHeight="1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</row>
    <row r="154" spans="18:42" ht="15.75" customHeight="1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</row>
    <row r="155" spans="18:42" ht="15.75" customHeight="1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</row>
    <row r="156" spans="18:42" ht="15.75" customHeight="1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</row>
    <row r="157" spans="18:42" ht="15.75" customHeight="1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</row>
    <row r="158" spans="18:42" ht="15.75" customHeight="1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</row>
    <row r="159" spans="18:42" ht="15.75" customHeight="1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</row>
    <row r="160" spans="18:42" ht="15.75" customHeight="1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</row>
    <row r="161" spans="18:42" ht="15.75" customHeight="1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</row>
    <row r="162" spans="18:42" ht="15.75" customHeight="1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</row>
    <row r="163" spans="18:42" ht="15.75" customHeight="1"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</row>
    <row r="164" spans="18:42" ht="15.75" customHeight="1"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</row>
    <row r="165" spans="18:42" ht="15.75" customHeight="1"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</row>
    <row r="166" spans="18:42" ht="15.75" customHeight="1"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</row>
    <row r="167" spans="18:42" ht="15.75" customHeight="1"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</row>
    <row r="168" spans="18:42" ht="15.75" customHeight="1"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</row>
    <row r="169" spans="18:42" ht="15.75" customHeight="1"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</row>
    <row r="170" spans="18:42" ht="15.75" customHeight="1"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</row>
    <row r="171" spans="18:42" ht="15.75" customHeight="1"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</row>
    <row r="172" spans="18:42" ht="15.75" customHeight="1"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</row>
    <row r="173" spans="18:42" ht="15.75" customHeight="1"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</row>
    <row r="174" spans="18:42" ht="15.75" customHeight="1"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</row>
    <row r="175" spans="18:42" ht="15.75" customHeight="1"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</row>
    <row r="176" spans="18:42" ht="15.75" customHeight="1"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</row>
    <row r="177" spans="18:42" ht="15.75" customHeight="1"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</row>
    <row r="178" spans="18:42" ht="15.75" customHeight="1"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</row>
    <row r="179" spans="18:42" ht="15.75" customHeight="1"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</row>
    <row r="180" spans="18:42" ht="15.75" customHeight="1"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</row>
    <row r="181" spans="18:42" ht="15.75" customHeight="1"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</row>
    <row r="182" spans="18:42" ht="15.75" customHeight="1"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</row>
    <row r="183" spans="18:42" ht="15.75" customHeight="1"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</row>
    <row r="184" spans="18:42" ht="15.75" customHeight="1"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</row>
    <row r="185" spans="18:42" ht="15.75" customHeight="1"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</row>
    <row r="186" spans="18:42" ht="15.75" customHeight="1"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</row>
    <row r="187" spans="18:42" ht="15.75" customHeight="1"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</row>
    <row r="188" spans="18:42" ht="15.75" customHeight="1"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</row>
    <row r="189" spans="18:42" ht="15.75" customHeight="1"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</row>
    <row r="190" spans="18:42" ht="15.75" customHeight="1"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</row>
    <row r="191" spans="18:42" ht="15.75" customHeight="1"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</row>
    <row r="192" spans="18:42" ht="15.75" customHeight="1"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</row>
    <row r="193" spans="18:42" ht="15.75" customHeight="1"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</row>
    <row r="194" spans="18:42" ht="15.75" customHeight="1"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</row>
    <row r="195" spans="18:42" ht="15.75" customHeight="1"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</row>
    <row r="196" spans="18:42" ht="15.75" customHeight="1"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</row>
    <row r="197" spans="18:42" ht="15.75" customHeight="1"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</row>
    <row r="198" spans="18:42" ht="15.75" customHeight="1"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</row>
    <row r="199" spans="18:42" ht="15.75" customHeight="1"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</row>
    <row r="200" spans="18:42" ht="15.75" customHeight="1"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</row>
    <row r="201" spans="18:42" ht="15.75" customHeight="1"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</row>
    <row r="202" spans="18:42" ht="15.75" customHeight="1"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</row>
    <row r="203" spans="18:42" ht="15.75" customHeight="1"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</row>
    <row r="204" spans="18:42" ht="15.75" customHeight="1"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</row>
    <row r="205" spans="18:42" ht="15.75" customHeight="1"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</row>
    <row r="206" spans="18:42" ht="15.75" customHeight="1"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</row>
    <row r="207" spans="18:42" ht="15.75" customHeight="1"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</row>
    <row r="208" spans="18:42" ht="15.75" customHeight="1"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</row>
    <row r="209" spans="18:42" ht="15.75" customHeight="1"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</row>
    <row r="210" spans="18:42" ht="15.75" customHeight="1"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</row>
    <row r="211" spans="18:42" ht="15.75" customHeight="1"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</row>
    <row r="212" spans="18:42" ht="15.75" customHeight="1"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</row>
    <row r="213" spans="18:42" ht="15.75" customHeight="1"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</row>
    <row r="214" spans="18:42" ht="15.75" customHeight="1"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</row>
    <row r="215" spans="18:42" ht="15.75" customHeight="1"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</row>
    <row r="216" spans="18:42" ht="15.75" customHeight="1"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</row>
    <row r="217" spans="18:42" ht="15.75" customHeight="1"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</row>
    <row r="218" spans="18:42" ht="15.75" customHeight="1"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</row>
    <row r="219" spans="18:42" ht="15.75" customHeight="1"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</row>
    <row r="220" spans="18:42" ht="15.75" customHeight="1"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</row>
    <row r="221" spans="18:42" ht="15.75" customHeight="1"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</row>
    <row r="222" spans="18:42" ht="15.75" customHeight="1"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</row>
    <row r="223" spans="18:42" ht="15.75" customHeight="1"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</row>
    <row r="224" spans="18:42" ht="15.75" customHeight="1"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</row>
    <row r="225" spans="18:42" ht="15.75" customHeight="1"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</row>
    <row r="226" spans="18:42" ht="15.75" customHeight="1"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</row>
    <row r="227" spans="18:42" ht="15.75" customHeight="1"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</row>
    <row r="228" spans="18:42" ht="15.75" customHeight="1"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</row>
    <row r="229" spans="18:42" ht="15.75" customHeight="1"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</row>
    <row r="230" spans="18:42" ht="15.75" customHeight="1"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</row>
    <row r="231" spans="18:42" ht="15.75" customHeight="1"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</row>
    <row r="232" spans="18:42" ht="15.75" customHeight="1"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</row>
    <row r="233" spans="18:42" ht="15.75" customHeight="1"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</row>
    <row r="234" spans="18:42" ht="15.75" customHeight="1"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</row>
    <row r="235" spans="18:42" ht="15.75" customHeight="1"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</row>
    <row r="236" spans="18:42" ht="15.75" customHeight="1"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</row>
    <row r="237" spans="18:42" ht="15.75" customHeight="1"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spans="18:42" ht="15.75" customHeight="1"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spans="18:42" ht="15.75" customHeight="1"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spans="18:42" ht="15.75" customHeight="1"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</row>
    <row r="241" spans="18:42" ht="15.75" customHeight="1"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</row>
    <row r="242" spans="18:42" ht="15.75" customHeight="1"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</row>
    <row r="243" spans="18:42" ht="15.75" customHeight="1"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</row>
    <row r="244" spans="18:42" ht="15.75" customHeight="1"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</row>
    <row r="245" spans="18:42" ht="15.75" customHeight="1"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</row>
    <row r="246" spans="18:42" ht="15.75" customHeight="1"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</row>
    <row r="247" spans="18:42" ht="15.75" customHeight="1"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</row>
    <row r="248" spans="18:42" ht="15.75" customHeight="1"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</row>
    <row r="249" spans="18:42" ht="15.75" customHeight="1"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</row>
    <row r="250" spans="18:42" ht="15.75" customHeight="1"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</row>
    <row r="251" spans="18:42" ht="15.75" customHeight="1"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</row>
    <row r="252" spans="18:42" ht="15.75" customHeight="1"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</row>
    <row r="253" spans="18:42" ht="15.75" customHeight="1"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</row>
    <row r="254" spans="18:42" ht="15.75" customHeight="1"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</row>
    <row r="255" spans="18:42" ht="15.75" customHeight="1"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</row>
    <row r="256" spans="18:42" ht="15.75" customHeight="1"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</row>
    <row r="257" spans="18:42" ht="15.75" customHeight="1"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</row>
    <row r="258" spans="18:42" ht="15.75" customHeight="1"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</row>
    <row r="259" spans="18:42" ht="15.75" customHeight="1"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</row>
    <row r="260" spans="18:42" ht="15.75" customHeight="1"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</row>
    <row r="261" spans="18:42" ht="15.75" customHeight="1"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</row>
    <row r="262" spans="18:42" ht="15.75" customHeight="1"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</row>
    <row r="263" spans="18:42" ht="15.75" customHeight="1"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</row>
    <row r="264" spans="18:42" ht="15.75" customHeight="1"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</row>
    <row r="265" spans="18:42" ht="15.75" customHeight="1"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</row>
    <row r="266" spans="18:42" ht="15.75" customHeight="1"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</row>
    <row r="267" spans="18:42" ht="15.75" customHeight="1"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</row>
    <row r="268" spans="18:42" ht="15.75" customHeight="1"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</row>
    <row r="269" spans="18:42" ht="15.75" customHeight="1"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</row>
    <row r="270" spans="18:42" ht="15.75" customHeight="1"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</row>
    <row r="271" spans="18:42" ht="15.75" customHeight="1"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</row>
    <row r="272" spans="18:42" ht="15.75" customHeight="1"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</row>
    <row r="273" spans="18:42" ht="15.75" customHeight="1"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</row>
    <row r="274" spans="18:42" ht="15.75" customHeight="1"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spans="18:42" ht="15.75" customHeight="1"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</row>
    <row r="276" spans="18:42" ht="15.75" customHeight="1"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</row>
    <row r="277" spans="18:42" ht="15.75" customHeight="1"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</row>
    <row r="278" spans="18:42" ht="15.75" customHeight="1"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</row>
    <row r="279" spans="18:42" ht="15.75" customHeight="1"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</row>
    <row r="280" spans="18:42" ht="15.75" customHeight="1"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</row>
    <row r="281" spans="18:42" ht="15.75" customHeight="1"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</row>
    <row r="282" spans="18:42" ht="15.75" customHeight="1"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</row>
    <row r="283" spans="18:42" ht="15.75" customHeight="1"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</row>
    <row r="284" spans="18:42" ht="15.75" customHeight="1"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</row>
    <row r="285" spans="18:42" ht="15.75" customHeight="1"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</row>
    <row r="286" spans="18:42" ht="15.75" customHeight="1"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</row>
    <row r="287" spans="18:42" ht="15.75" customHeight="1"/>
    <row r="288" spans="18:4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1">
    <mergeCell ref="C94:D94"/>
    <mergeCell ref="C95:D95"/>
    <mergeCell ref="C96:D96"/>
    <mergeCell ref="C97:D97"/>
    <mergeCell ref="C98:D98"/>
    <mergeCell ref="C99:D99"/>
    <mergeCell ref="C100:D100"/>
    <mergeCell ref="A10:A11"/>
    <mergeCell ref="B10:B11"/>
    <mergeCell ref="C10:D11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43:D43"/>
    <mergeCell ref="C44:D44"/>
    <mergeCell ref="C45:D45"/>
    <mergeCell ref="AD45:AE45"/>
    <mergeCell ref="C46:D46"/>
    <mergeCell ref="AD46:AE46"/>
    <mergeCell ref="C47:D47"/>
    <mergeCell ref="AD47:AE47"/>
    <mergeCell ref="C48:D48"/>
    <mergeCell ref="C36:D36"/>
    <mergeCell ref="AD36:AE36"/>
    <mergeCell ref="C37:D37"/>
    <mergeCell ref="C38:D38"/>
    <mergeCell ref="AD38:AO38"/>
    <mergeCell ref="C39:D39"/>
    <mergeCell ref="C40:D40"/>
    <mergeCell ref="C41:D41"/>
    <mergeCell ref="C42:D42"/>
    <mergeCell ref="C30:D30"/>
    <mergeCell ref="C31:D31"/>
    <mergeCell ref="C32:D32"/>
    <mergeCell ref="C33:D33"/>
    <mergeCell ref="AD33:AE33"/>
    <mergeCell ref="C34:D34"/>
    <mergeCell ref="AD34:AE34"/>
    <mergeCell ref="C35:D35"/>
    <mergeCell ref="AD35:AE35"/>
    <mergeCell ref="C23:D23"/>
    <mergeCell ref="AD23:AE23"/>
    <mergeCell ref="C24:D24"/>
    <mergeCell ref="C25:D25"/>
    <mergeCell ref="C26:D26"/>
    <mergeCell ref="AD26:AO26"/>
    <mergeCell ref="C27:D27"/>
    <mergeCell ref="C28:D28"/>
    <mergeCell ref="C29:D29"/>
    <mergeCell ref="AH24:AI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O8:T8"/>
    <mergeCell ref="AB9:AC9"/>
    <mergeCell ref="AG9:AH9"/>
    <mergeCell ref="E10:N10"/>
    <mergeCell ref="R10:AA10"/>
    <mergeCell ref="AD10:AG10"/>
    <mergeCell ref="AH10:AI10"/>
    <mergeCell ref="C12:D12"/>
    <mergeCell ref="C13:D13"/>
    <mergeCell ref="O10:O11"/>
    <mergeCell ref="P10:P11"/>
    <mergeCell ref="A1:E1"/>
    <mergeCell ref="A2:B2"/>
    <mergeCell ref="A3:B3"/>
    <mergeCell ref="A4:B4"/>
    <mergeCell ref="A5:B5"/>
    <mergeCell ref="A6:B6"/>
    <mergeCell ref="A7:B7"/>
    <mergeCell ref="A8:B8"/>
    <mergeCell ref="J8:M8"/>
  </mergeCells>
  <pageMargins left="0.75" right="0.75" top="1" bottom="1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999"/>
  <sheetViews>
    <sheetView topLeftCell="A12" workbookViewId="0">
      <selection activeCell="G26" sqref="G26"/>
    </sheetView>
  </sheetViews>
  <sheetFormatPr defaultColWidth="14.453125" defaultRowHeight="15" customHeight="1"/>
  <cols>
    <col min="1" max="1" width="5.453125" customWidth="1"/>
    <col min="2" max="2" width="14.453125" customWidth="1"/>
    <col min="3" max="3" width="3.36328125" customWidth="1"/>
    <col min="4" max="4" width="30" customWidth="1"/>
    <col min="5" max="5" width="12.36328125" customWidth="1"/>
    <col min="6" max="6" width="6" customWidth="1"/>
    <col min="7" max="7" width="6.81640625" customWidth="1"/>
    <col min="8" max="8" width="7" customWidth="1"/>
    <col min="9" max="9" width="7.1796875" customWidth="1"/>
    <col min="10" max="10" width="6.453125" customWidth="1"/>
    <col min="11" max="11" width="6" customWidth="1"/>
    <col min="12" max="12" width="6.453125" customWidth="1"/>
    <col min="13" max="13" width="6.6328125" customWidth="1"/>
  </cols>
  <sheetData>
    <row r="1" spans="1:4" ht="12.5">
      <c r="A1" s="12"/>
      <c r="B1" s="12"/>
    </row>
    <row r="2" spans="1:4" ht="13">
      <c r="A2" s="153" t="str">
        <f>'Daftar CPL'!A5</f>
        <v>Fakultas</v>
      </c>
      <c r="B2" s="154"/>
      <c r="C2" s="1" t="s">
        <v>49</v>
      </c>
      <c r="D2" s="4" t="str">
        <f>'Daftar CPL'!D6</f>
        <v>Bimbingan Konseling</v>
      </c>
    </row>
    <row r="3" spans="1:4" ht="13">
      <c r="A3" s="153" t="str">
        <f>'Daftar CPL'!A6</f>
        <v>Program Studi</v>
      </c>
      <c r="B3" s="154"/>
      <c r="C3" s="1" t="s">
        <v>49</v>
      </c>
      <c r="D3" s="4" t="e">
        <f>'Daftar CPL'!#REF!</f>
        <v>#REF!</v>
      </c>
    </row>
    <row r="4" spans="1:4" ht="13">
      <c r="A4" s="153" t="str">
        <f>'Daftar CPL'!A7</f>
        <v>Tahun Akademik</v>
      </c>
      <c r="B4" s="154"/>
      <c r="C4" s="1" t="s">
        <v>49</v>
      </c>
      <c r="D4" s="4" t="str">
        <f>'Daftar CPL'!D7</f>
        <v>2024/2025</v>
      </c>
    </row>
    <row r="5" spans="1:4" ht="13">
      <c r="A5" s="153" t="str">
        <f>'Daftar CPL'!A8</f>
        <v>Kelas</v>
      </c>
      <c r="B5" s="154"/>
      <c r="C5" s="1" t="s">
        <v>49</v>
      </c>
      <c r="D5" s="4" t="str">
        <f>'Daftar CPL'!D8</f>
        <v>A</v>
      </c>
    </row>
    <row r="6" spans="1:4" ht="13">
      <c r="A6" s="153" t="str">
        <f>'Daftar CPL'!A9</f>
        <v>Matakuliah</v>
      </c>
      <c r="B6" s="154"/>
      <c r="C6" s="1" t="s">
        <v>49</v>
      </c>
      <c r="D6" s="4" t="str">
        <f>'Daftar CPL'!D9</f>
        <v>Bahasa Indonesia</v>
      </c>
    </row>
    <row r="7" spans="1:4" ht="13">
      <c r="A7" s="153" t="str">
        <f>'Daftar CPL'!A10</f>
        <v>Kode/SKS/Semester</v>
      </c>
      <c r="B7" s="154"/>
      <c r="C7" s="1" t="s">
        <v>49</v>
      </c>
      <c r="D7" s="4" t="str">
        <f>'Daftar CPL'!D10</f>
        <v>…/2/II</v>
      </c>
    </row>
    <row r="8" spans="1:4" ht="13">
      <c r="A8" s="153" t="str">
        <f>'Daftar CPL'!A11</f>
        <v>Dosen</v>
      </c>
      <c r="B8" s="154"/>
      <c r="C8" s="1" t="s">
        <v>49</v>
      </c>
      <c r="D8" s="5" t="str">
        <f>'Daftar CPL'!D11</f>
        <v>Dr. Triwati Rahayu, M.Hum</v>
      </c>
    </row>
    <row r="9" spans="1:4" ht="13">
      <c r="A9" s="1"/>
      <c r="B9" s="12"/>
      <c r="C9" s="1"/>
      <c r="D9" s="5"/>
    </row>
    <row r="10" spans="1:4" ht="18.75" customHeight="1">
      <c r="A10" s="7" t="s">
        <v>50</v>
      </c>
      <c r="B10" s="7" t="s">
        <v>51</v>
      </c>
      <c r="C10" s="71" t="s">
        <v>52</v>
      </c>
      <c r="D10" s="72"/>
    </row>
    <row r="11" spans="1:4" ht="12.5">
      <c r="A11" s="73">
        <v>1</v>
      </c>
      <c r="B11" s="128" t="s">
        <v>173</v>
      </c>
      <c r="C11" s="128" t="s">
        <v>132</v>
      </c>
      <c r="D11" s="128"/>
    </row>
    <row r="12" spans="1:4" ht="12.5">
      <c r="A12" s="74">
        <v>2</v>
      </c>
      <c r="B12" s="128" t="s">
        <v>174</v>
      </c>
      <c r="C12" s="128" t="s">
        <v>133</v>
      </c>
      <c r="D12" s="128"/>
    </row>
    <row r="13" spans="1:4" ht="12.5">
      <c r="A13" s="73">
        <v>3</v>
      </c>
      <c r="B13" s="128" t="s">
        <v>175</v>
      </c>
      <c r="C13" s="128" t="s">
        <v>134</v>
      </c>
      <c r="D13" s="128"/>
    </row>
    <row r="14" spans="1:4" ht="12.5">
      <c r="A14" s="74">
        <v>4</v>
      </c>
      <c r="B14" s="128" t="s">
        <v>176</v>
      </c>
      <c r="C14" s="128" t="s">
        <v>135</v>
      </c>
      <c r="D14" s="128"/>
    </row>
    <row r="15" spans="1:4" ht="12.5">
      <c r="A15" s="73">
        <v>5</v>
      </c>
      <c r="B15" s="128" t="s">
        <v>177</v>
      </c>
      <c r="C15" s="128" t="s">
        <v>136</v>
      </c>
      <c r="D15" s="128"/>
    </row>
    <row r="16" spans="1:4" ht="12.5">
      <c r="A16" s="74">
        <v>6</v>
      </c>
      <c r="B16" s="128" t="s">
        <v>178</v>
      </c>
      <c r="C16" s="128" t="s">
        <v>137</v>
      </c>
      <c r="D16" s="128"/>
    </row>
    <row r="17" spans="1:4" ht="12.5">
      <c r="A17" s="73">
        <v>7</v>
      </c>
      <c r="B17" s="128" t="s">
        <v>179</v>
      </c>
      <c r="C17" s="128" t="s">
        <v>138</v>
      </c>
      <c r="D17" s="128"/>
    </row>
    <row r="18" spans="1:4" ht="12.5">
      <c r="A18" s="74">
        <v>8</v>
      </c>
      <c r="B18" s="128" t="s">
        <v>180</v>
      </c>
      <c r="C18" s="128" t="s">
        <v>139</v>
      </c>
      <c r="D18" s="128"/>
    </row>
    <row r="19" spans="1:4" ht="12.5">
      <c r="A19" s="73">
        <v>9</v>
      </c>
      <c r="B19" s="128" t="s">
        <v>181</v>
      </c>
      <c r="C19" s="128" t="s">
        <v>140</v>
      </c>
      <c r="D19" s="128"/>
    </row>
    <row r="20" spans="1:4" ht="15.75" customHeight="1">
      <c r="A20" s="74">
        <v>10</v>
      </c>
      <c r="B20" s="128" t="s">
        <v>182</v>
      </c>
      <c r="C20" s="128" t="s">
        <v>141</v>
      </c>
      <c r="D20" s="128"/>
    </row>
    <row r="21" spans="1:4" ht="15.75" customHeight="1">
      <c r="A21" s="73">
        <v>11</v>
      </c>
      <c r="B21" s="128" t="s">
        <v>183</v>
      </c>
      <c r="C21" s="128" t="s">
        <v>142</v>
      </c>
      <c r="D21" s="128"/>
    </row>
    <row r="22" spans="1:4" ht="15.75" customHeight="1">
      <c r="A22" s="74">
        <v>12</v>
      </c>
      <c r="B22" s="128" t="s">
        <v>184</v>
      </c>
      <c r="C22" s="128" t="s">
        <v>143</v>
      </c>
      <c r="D22" s="128"/>
    </row>
    <row r="23" spans="1:4" ht="15.75" customHeight="1">
      <c r="A23" s="73">
        <v>13</v>
      </c>
      <c r="B23" s="128" t="s">
        <v>185</v>
      </c>
      <c r="C23" s="128" t="s">
        <v>144</v>
      </c>
      <c r="D23" s="128"/>
    </row>
    <row r="24" spans="1:4" ht="15.75" customHeight="1">
      <c r="A24" s="74">
        <v>14</v>
      </c>
      <c r="B24" s="128" t="s">
        <v>186</v>
      </c>
      <c r="C24" s="128" t="s">
        <v>145</v>
      </c>
      <c r="D24" s="128"/>
    </row>
    <row r="25" spans="1:4" ht="15.75" customHeight="1">
      <c r="A25" s="73">
        <v>15</v>
      </c>
      <c r="B25" s="128" t="s">
        <v>187</v>
      </c>
      <c r="C25" s="128" t="s">
        <v>146</v>
      </c>
      <c r="D25" s="128"/>
    </row>
    <row r="26" spans="1:4" ht="15.75" customHeight="1">
      <c r="A26" s="74">
        <v>16</v>
      </c>
      <c r="B26" s="128" t="s">
        <v>188</v>
      </c>
      <c r="C26" s="128" t="s">
        <v>147</v>
      </c>
      <c r="D26" s="128"/>
    </row>
    <row r="27" spans="1:4" ht="15.75" customHeight="1">
      <c r="A27" s="73">
        <v>17</v>
      </c>
      <c r="B27" s="128" t="s">
        <v>189</v>
      </c>
      <c r="C27" s="128" t="s">
        <v>148</v>
      </c>
      <c r="D27" s="128"/>
    </row>
    <row r="28" spans="1:4" ht="15.75" customHeight="1">
      <c r="A28" s="74">
        <v>18</v>
      </c>
      <c r="B28" s="128" t="s">
        <v>190</v>
      </c>
      <c r="C28" s="128" t="s">
        <v>149</v>
      </c>
      <c r="D28" s="128"/>
    </row>
    <row r="29" spans="1:4" ht="15.75" customHeight="1">
      <c r="A29" s="73">
        <v>19</v>
      </c>
      <c r="B29" s="128" t="s">
        <v>191</v>
      </c>
      <c r="C29" s="128" t="s">
        <v>150</v>
      </c>
      <c r="D29" s="128"/>
    </row>
    <row r="30" spans="1:4" ht="15.75" customHeight="1">
      <c r="A30" s="74">
        <v>20</v>
      </c>
      <c r="B30" s="128" t="s">
        <v>192</v>
      </c>
      <c r="C30" s="128" t="s">
        <v>151</v>
      </c>
      <c r="D30" s="128"/>
    </row>
    <row r="31" spans="1:4" ht="15.75" customHeight="1">
      <c r="A31" s="73">
        <v>21</v>
      </c>
      <c r="B31" s="128" t="s">
        <v>193</v>
      </c>
      <c r="C31" s="128" t="s">
        <v>152</v>
      </c>
      <c r="D31" s="128"/>
    </row>
    <row r="32" spans="1:4" ht="15.75" customHeight="1">
      <c r="A32" s="74">
        <v>22</v>
      </c>
      <c r="B32" s="128" t="s">
        <v>194</v>
      </c>
      <c r="C32" s="128" t="s">
        <v>153</v>
      </c>
      <c r="D32" s="128"/>
    </row>
    <row r="33" spans="1:4" ht="15.75" customHeight="1">
      <c r="A33" s="73">
        <v>23</v>
      </c>
      <c r="B33" s="128" t="s">
        <v>195</v>
      </c>
      <c r="C33" s="128" t="s">
        <v>154</v>
      </c>
      <c r="D33" s="128"/>
    </row>
    <row r="34" spans="1:4" ht="15.75" customHeight="1">
      <c r="A34" s="74">
        <v>24</v>
      </c>
      <c r="B34" s="128" t="s">
        <v>196</v>
      </c>
      <c r="C34" s="128" t="s">
        <v>155</v>
      </c>
      <c r="D34" s="128"/>
    </row>
    <row r="35" spans="1:4" ht="15.75" customHeight="1">
      <c r="A35" s="73">
        <v>25</v>
      </c>
      <c r="B35" s="128" t="s">
        <v>197</v>
      </c>
      <c r="C35" s="128" t="s">
        <v>156</v>
      </c>
      <c r="D35" s="128"/>
    </row>
    <row r="36" spans="1:4" ht="15.75" customHeight="1">
      <c r="A36" s="74">
        <v>26</v>
      </c>
      <c r="B36" s="128" t="s">
        <v>198</v>
      </c>
      <c r="C36" s="128" t="s">
        <v>157</v>
      </c>
      <c r="D36" s="128"/>
    </row>
    <row r="37" spans="1:4" ht="15.75" customHeight="1">
      <c r="A37" s="73">
        <v>27</v>
      </c>
      <c r="B37" s="128" t="s">
        <v>199</v>
      </c>
      <c r="C37" s="128" t="s">
        <v>158</v>
      </c>
      <c r="D37" s="128"/>
    </row>
    <row r="38" spans="1:4" ht="15.75" customHeight="1">
      <c r="A38" s="74">
        <v>28</v>
      </c>
      <c r="B38" s="128" t="s">
        <v>200</v>
      </c>
      <c r="C38" s="128" t="s">
        <v>159</v>
      </c>
      <c r="D38" s="128"/>
    </row>
    <row r="39" spans="1:4" ht="15.75" customHeight="1">
      <c r="A39" s="73">
        <v>29</v>
      </c>
      <c r="B39" s="128" t="s">
        <v>201</v>
      </c>
      <c r="C39" s="128" t="s">
        <v>160</v>
      </c>
      <c r="D39" s="128"/>
    </row>
    <row r="40" spans="1:4" ht="15.75" customHeight="1">
      <c r="A40" s="74">
        <v>30</v>
      </c>
      <c r="B40" s="128" t="s">
        <v>202</v>
      </c>
      <c r="C40" s="128" t="s">
        <v>161</v>
      </c>
      <c r="D40" s="128"/>
    </row>
    <row r="41" spans="1:4" ht="15.75" customHeight="1">
      <c r="A41" s="73">
        <v>31</v>
      </c>
      <c r="B41" s="128" t="s">
        <v>203</v>
      </c>
      <c r="C41" s="128" t="s">
        <v>162</v>
      </c>
      <c r="D41" s="128"/>
    </row>
    <row r="42" spans="1:4" ht="15.75" customHeight="1">
      <c r="A42" s="74">
        <v>32</v>
      </c>
      <c r="B42" s="128" t="s">
        <v>204</v>
      </c>
      <c r="C42" s="128" t="s">
        <v>163</v>
      </c>
      <c r="D42" s="128"/>
    </row>
    <row r="43" spans="1:4" ht="15.75" customHeight="1">
      <c r="A43" s="73">
        <v>33</v>
      </c>
      <c r="B43" s="128" t="s">
        <v>205</v>
      </c>
      <c r="C43" s="128" t="s">
        <v>164</v>
      </c>
      <c r="D43" s="128"/>
    </row>
    <row r="44" spans="1:4" ht="15.75" customHeight="1">
      <c r="A44" s="74">
        <v>34</v>
      </c>
      <c r="B44" s="128" t="s">
        <v>206</v>
      </c>
      <c r="C44" s="128" t="s">
        <v>165</v>
      </c>
      <c r="D44" s="128"/>
    </row>
    <row r="45" spans="1:4" ht="15.75" customHeight="1">
      <c r="A45" s="73">
        <v>35</v>
      </c>
      <c r="B45" s="128" t="s">
        <v>207</v>
      </c>
      <c r="C45" s="128" t="s">
        <v>166</v>
      </c>
      <c r="D45" s="128"/>
    </row>
    <row r="46" spans="1:4" ht="15.75" customHeight="1">
      <c r="A46" s="74">
        <v>36</v>
      </c>
      <c r="B46" s="128" t="s">
        <v>208</v>
      </c>
      <c r="C46" s="128" t="s">
        <v>167</v>
      </c>
      <c r="D46" s="128"/>
    </row>
    <row r="47" spans="1:4" ht="15.75" customHeight="1">
      <c r="A47" s="73">
        <v>37</v>
      </c>
      <c r="B47" s="128" t="s">
        <v>209</v>
      </c>
      <c r="C47" s="128" t="s">
        <v>168</v>
      </c>
      <c r="D47" s="128"/>
    </row>
    <row r="48" spans="1:4" ht="15.75" customHeight="1">
      <c r="A48" s="74">
        <v>38</v>
      </c>
      <c r="B48" s="128" t="s">
        <v>210</v>
      </c>
      <c r="C48" s="128" t="s">
        <v>169</v>
      </c>
      <c r="D48" s="128"/>
    </row>
    <row r="49" spans="1:4" ht="15.75" customHeight="1">
      <c r="A49" s="73">
        <v>39</v>
      </c>
      <c r="B49" s="128" t="s">
        <v>211</v>
      </c>
      <c r="C49" s="128" t="s">
        <v>170</v>
      </c>
      <c r="D49" s="128"/>
    </row>
    <row r="50" spans="1:4" ht="15.75" customHeight="1">
      <c r="A50" s="74">
        <v>40</v>
      </c>
      <c r="B50" s="128" t="s">
        <v>212</v>
      </c>
      <c r="C50" s="128" t="s">
        <v>171</v>
      </c>
      <c r="D50" s="128"/>
    </row>
    <row r="51" spans="1:4" ht="15.75" customHeight="1">
      <c r="A51" s="73">
        <v>41</v>
      </c>
      <c r="B51" s="128" t="s">
        <v>213</v>
      </c>
      <c r="C51" s="128" t="s">
        <v>172</v>
      </c>
      <c r="D51" s="128"/>
    </row>
    <row r="52" spans="1:4" ht="15.75" customHeight="1">
      <c r="A52" s="74">
        <v>42</v>
      </c>
      <c r="B52" s="111"/>
      <c r="C52" s="151"/>
      <c r="D52" s="152"/>
    </row>
    <row r="53" spans="1:4" ht="15.75" customHeight="1">
      <c r="A53" s="73">
        <v>43</v>
      </c>
      <c r="B53" s="111"/>
      <c r="C53" s="151"/>
      <c r="D53" s="152"/>
    </row>
    <row r="54" spans="1:4" ht="15.75" customHeight="1">
      <c r="A54" s="74">
        <v>44</v>
      </c>
      <c r="B54" s="111"/>
      <c r="C54" s="151"/>
      <c r="D54" s="152"/>
    </row>
    <row r="55" spans="1:4" ht="15.75" customHeight="1">
      <c r="A55" s="73">
        <v>45</v>
      </c>
      <c r="B55" s="111"/>
      <c r="C55" s="151"/>
      <c r="D55" s="152"/>
    </row>
    <row r="56" spans="1:4" ht="15.75" customHeight="1">
      <c r="A56" s="74">
        <v>46</v>
      </c>
      <c r="B56" s="111"/>
      <c r="C56" s="151"/>
      <c r="D56" s="152"/>
    </row>
    <row r="57" spans="1:4" ht="15.75" customHeight="1">
      <c r="A57" s="73">
        <v>47</v>
      </c>
      <c r="B57" s="111"/>
      <c r="C57" s="151"/>
      <c r="D57" s="152"/>
    </row>
    <row r="58" spans="1:4" ht="15.75" customHeight="1">
      <c r="A58" s="74">
        <v>48</v>
      </c>
      <c r="B58" s="111"/>
      <c r="C58" s="151"/>
      <c r="D58" s="152"/>
    </row>
    <row r="59" spans="1:4" ht="15.75" customHeight="1">
      <c r="A59" s="73">
        <v>49</v>
      </c>
      <c r="B59" s="111"/>
      <c r="C59" s="151"/>
      <c r="D59" s="152"/>
    </row>
    <row r="60" spans="1:4" ht="15.75" customHeight="1">
      <c r="A60" s="74"/>
      <c r="B60" s="75"/>
      <c r="C60" s="151"/>
      <c r="D60" s="152"/>
    </row>
    <row r="61" spans="1:4" ht="15.75" customHeight="1">
      <c r="A61" s="73"/>
      <c r="B61" s="75"/>
      <c r="C61" s="151"/>
      <c r="D61" s="152"/>
    </row>
    <row r="62" spans="1:4" ht="15.75" customHeight="1">
      <c r="A62" s="73"/>
      <c r="B62" s="75"/>
      <c r="C62" s="151"/>
      <c r="D62" s="152"/>
    </row>
    <row r="63" spans="1:4" ht="15.75" customHeight="1">
      <c r="A63" s="74"/>
      <c r="B63" s="75"/>
      <c r="C63" s="151"/>
      <c r="D63" s="152"/>
    </row>
    <row r="64" spans="1:4" ht="15.75" customHeight="1">
      <c r="A64" s="73"/>
      <c r="B64" s="75"/>
      <c r="C64" s="151"/>
      <c r="D64" s="152"/>
    </row>
    <row r="65" spans="1:4" ht="15.75" customHeight="1">
      <c r="A65" s="73"/>
      <c r="B65" s="75"/>
      <c r="C65" s="151"/>
      <c r="D65" s="152"/>
    </row>
    <row r="66" spans="1:4" ht="15.75" customHeight="1">
      <c r="A66" s="74"/>
      <c r="B66" s="75"/>
      <c r="C66" s="151"/>
      <c r="D66" s="152"/>
    </row>
    <row r="67" spans="1:4" ht="15.75" customHeight="1">
      <c r="A67" s="73"/>
      <c r="B67" s="75"/>
      <c r="C67" s="151"/>
      <c r="D67" s="152"/>
    </row>
    <row r="68" spans="1:4" ht="15.75" customHeight="1">
      <c r="A68" s="73"/>
      <c r="B68" s="75"/>
      <c r="C68" s="151"/>
      <c r="D68" s="152"/>
    </row>
    <row r="69" spans="1:4" ht="15.75" customHeight="1">
      <c r="A69" s="74"/>
      <c r="B69" s="75"/>
      <c r="C69" s="151"/>
      <c r="D69" s="152"/>
    </row>
    <row r="70" spans="1:4" ht="15.75" customHeight="1">
      <c r="A70" s="73"/>
      <c r="B70" s="75"/>
      <c r="C70" s="151"/>
      <c r="D70" s="152"/>
    </row>
    <row r="71" spans="1:4" ht="15.75" customHeight="1">
      <c r="A71" s="73"/>
      <c r="B71" s="75"/>
      <c r="C71" s="76"/>
      <c r="D71" s="77"/>
    </row>
    <row r="72" spans="1:4" ht="15.75" customHeight="1">
      <c r="A72" s="74"/>
      <c r="B72" s="75"/>
      <c r="C72" s="76"/>
      <c r="D72" s="77"/>
    </row>
    <row r="73" spans="1:4" ht="15.75" customHeight="1">
      <c r="A73" s="73"/>
      <c r="B73" s="75"/>
      <c r="C73" s="76"/>
      <c r="D73" s="77"/>
    </row>
    <row r="74" spans="1:4" ht="15.75" customHeight="1">
      <c r="A74" s="73"/>
      <c r="B74" s="75"/>
      <c r="C74" s="76"/>
      <c r="D74" s="77"/>
    </row>
    <row r="75" spans="1:4" ht="15.75" customHeight="1">
      <c r="A75" s="74"/>
      <c r="B75" s="75"/>
      <c r="C75" s="76"/>
      <c r="D75" s="77"/>
    </row>
    <row r="76" spans="1:4" ht="15.75" customHeight="1">
      <c r="A76" s="73"/>
      <c r="B76" s="75"/>
      <c r="C76" s="76"/>
      <c r="D76" s="77"/>
    </row>
    <row r="77" spans="1:4" ht="15.75" customHeight="1">
      <c r="A77" s="73"/>
      <c r="B77" s="75"/>
      <c r="C77" s="76"/>
      <c r="D77" s="77"/>
    </row>
    <row r="78" spans="1:4" ht="15.75" customHeight="1">
      <c r="A78" s="74"/>
      <c r="B78" s="75"/>
      <c r="C78" s="76"/>
      <c r="D78" s="77"/>
    </row>
    <row r="79" spans="1:4" ht="15.75" customHeight="1">
      <c r="A79" s="73"/>
      <c r="B79" s="75"/>
      <c r="C79" s="76"/>
      <c r="D79" s="77"/>
    </row>
    <row r="80" spans="1:4" ht="15.75" customHeight="1">
      <c r="A80" s="73"/>
      <c r="B80" s="75"/>
      <c r="C80" s="76"/>
      <c r="D80" s="77"/>
    </row>
    <row r="81" spans="1:4" ht="15.75" customHeight="1">
      <c r="A81" s="74"/>
      <c r="B81" s="75"/>
      <c r="C81" s="76"/>
      <c r="D81" s="77"/>
    </row>
    <row r="82" spans="1:4" ht="15.75" customHeight="1">
      <c r="A82" s="73"/>
      <c r="B82" s="75"/>
      <c r="C82" s="76"/>
      <c r="D82" s="77"/>
    </row>
    <row r="83" spans="1:4" ht="15.75" customHeight="1">
      <c r="A83" s="73"/>
      <c r="B83" s="75"/>
      <c r="C83" s="76"/>
      <c r="D83" s="77"/>
    </row>
    <row r="84" spans="1:4" ht="15.75" customHeight="1">
      <c r="A84" s="74"/>
      <c r="B84" s="75"/>
      <c r="C84" s="76"/>
      <c r="D84" s="77"/>
    </row>
    <row r="85" spans="1:4" ht="15.75" customHeight="1">
      <c r="A85" s="73"/>
      <c r="B85" s="75"/>
      <c r="C85" s="76"/>
      <c r="D85" s="77"/>
    </row>
    <row r="86" spans="1:4" ht="15.75" customHeight="1">
      <c r="A86" s="78"/>
      <c r="B86" s="79"/>
      <c r="C86" s="155"/>
      <c r="D86" s="144"/>
    </row>
    <row r="87" spans="1:4" ht="15.75" customHeight="1">
      <c r="A87" s="80"/>
      <c r="B87" s="81"/>
      <c r="C87" s="155"/>
      <c r="D87" s="144"/>
    </row>
    <row r="88" spans="1:4" ht="15.75" customHeight="1">
      <c r="A88" s="80"/>
      <c r="B88" s="81"/>
      <c r="C88" s="155"/>
      <c r="D88" s="144"/>
    </row>
    <row r="89" spans="1:4" ht="15.75" customHeight="1">
      <c r="A89" s="80"/>
      <c r="B89" s="81"/>
      <c r="C89" s="155"/>
      <c r="D89" s="144"/>
    </row>
    <row r="90" spans="1:4" ht="15.75" customHeight="1">
      <c r="A90" s="80"/>
      <c r="B90" s="81"/>
      <c r="C90" s="155"/>
      <c r="D90" s="144"/>
    </row>
    <row r="91" spans="1:4" ht="15.75" customHeight="1">
      <c r="A91" s="80"/>
      <c r="B91" s="81"/>
      <c r="C91" s="155"/>
      <c r="D91" s="144"/>
    </row>
    <row r="92" spans="1:4" ht="15.75" customHeight="1">
      <c r="A92" s="80"/>
      <c r="B92" s="81"/>
      <c r="C92" s="155"/>
      <c r="D92" s="144"/>
    </row>
    <row r="93" spans="1:4" ht="15.75" customHeight="1">
      <c r="A93" s="80"/>
      <c r="B93" s="81"/>
      <c r="C93" s="155"/>
      <c r="D93" s="144"/>
    </row>
    <row r="94" spans="1:4" ht="15.75" customHeight="1">
      <c r="A94" s="80"/>
      <c r="B94" s="81"/>
      <c r="C94" s="155"/>
      <c r="D94" s="144"/>
    </row>
    <row r="95" spans="1:4" ht="15.75" customHeight="1">
      <c r="A95" s="82"/>
      <c r="B95" s="83"/>
      <c r="C95" s="155"/>
      <c r="D95" s="144"/>
    </row>
    <row r="96" spans="1:4" ht="15.75" customHeight="1">
      <c r="A96" s="82"/>
      <c r="B96" s="83"/>
      <c r="C96" s="155"/>
      <c r="D96" s="144"/>
    </row>
    <row r="97" spans="1:12" ht="15.75" customHeight="1">
      <c r="A97" s="82"/>
      <c r="B97" s="83"/>
      <c r="C97" s="155"/>
      <c r="D97" s="144"/>
    </row>
    <row r="98" spans="1:12" ht="15.75" customHeight="1">
      <c r="A98" s="82"/>
      <c r="B98" s="83"/>
      <c r="C98" s="155"/>
      <c r="D98" s="144"/>
    </row>
    <row r="99" spans="1:12" ht="15.75" customHeight="1">
      <c r="A99" s="82"/>
      <c r="B99" s="83"/>
      <c r="C99" s="155"/>
      <c r="D99" s="144"/>
    </row>
    <row r="100" spans="1:12" ht="15.75" customHeight="1">
      <c r="A100" s="82"/>
      <c r="B100" s="83"/>
      <c r="C100" s="155"/>
      <c r="D100" s="144"/>
      <c r="E100" s="84"/>
      <c r="F100" s="84"/>
      <c r="G100" s="84"/>
      <c r="H100" s="84"/>
      <c r="I100" s="84"/>
      <c r="J100" s="84"/>
      <c r="K100" s="85"/>
      <c r="L100" s="84"/>
    </row>
    <row r="101" spans="1:12" ht="15.75" customHeight="1">
      <c r="A101" s="82"/>
      <c r="B101" s="83"/>
      <c r="C101" s="155"/>
      <c r="D101" s="144"/>
      <c r="E101" s="85"/>
      <c r="F101" s="84"/>
      <c r="G101" s="156"/>
      <c r="H101" s="154"/>
      <c r="I101" s="84"/>
      <c r="J101" s="84"/>
      <c r="K101" s="156"/>
      <c r="L101" s="154"/>
    </row>
    <row r="102" spans="1:12" ht="15.75" customHeight="1">
      <c r="A102" s="82"/>
      <c r="B102" s="83"/>
      <c r="C102" s="155"/>
      <c r="D102" s="144"/>
      <c r="E102" s="86"/>
      <c r="F102" s="84"/>
      <c r="G102" s="84"/>
      <c r="H102" s="84"/>
      <c r="I102" s="84"/>
      <c r="J102" s="84"/>
      <c r="K102" s="84"/>
      <c r="L102" s="84"/>
    </row>
    <row r="103" spans="1:12" ht="15.75" customHeight="1">
      <c r="A103" s="82"/>
      <c r="B103" s="83"/>
      <c r="C103" s="155"/>
      <c r="D103" s="144"/>
      <c r="E103" s="86"/>
      <c r="F103" s="84"/>
      <c r="G103" s="84"/>
      <c r="H103" s="84"/>
      <c r="I103" s="84"/>
      <c r="J103" s="84"/>
      <c r="K103" s="84"/>
      <c r="L103" s="84"/>
    </row>
    <row r="104" spans="1:12" ht="15.75" customHeight="1">
      <c r="A104" s="82"/>
      <c r="B104" s="83"/>
      <c r="C104" s="155"/>
      <c r="D104" s="144"/>
      <c r="E104" s="86"/>
      <c r="F104" s="84"/>
      <c r="G104" s="84"/>
      <c r="H104" s="84"/>
      <c r="I104" s="84"/>
      <c r="J104" s="84"/>
      <c r="K104" s="84"/>
      <c r="L104" s="84"/>
    </row>
    <row r="105" spans="1:12" ht="15.75" customHeight="1">
      <c r="A105" s="82"/>
      <c r="B105" s="83"/>
      <c r="C105" s="155"/>
      <c r="D105" s="144"/>
      <c r="E105" s="86"/>
      <c r="F105" s="84"/>
      <c r="G105" s="84"/>
      <c r="H105" s="84"/>
      <c r="I105" s="84"/>
      <c r="J105" s="84"/>
      <c r="K105" s="84"/>
      <c r="L105" s="84"/>
    </row>
    <row r="106" spans="1:12" ht="15.75" customHeight="1">
      <c r="A106" s="82"/>
      <c r="B106" s="83"/>
      <c r="C106" s="155"/>
      <c r="D106" s="144"/>
      <c r="E106" s="86"/>
      <c r="F106" s="84"/>
      <c r="G106" s="84"/>
      <c r="H106" s="84"/>
      <c r="I106" s="84"/>
      <c r="J106" s="84"/>
      <c r="K106" s="84"/>
      <c r="L106" s="84"/>
    </row>
    <row r="107" spans="1:12" ht="15.75" customHeight="1">
      <c r="A107" s="82"/>
      <c r="B107" s="83"/>
      <c r="C107" s="155"/>
      <c r="D107" s="144"/>
      <c r="E107" s="86"/>
      <c r="F107" s="84"/>
      <c r="G107" s="84"/>
      <c r="H107" s="84"/>
      <c r="I107" s="84"/>
      <c r="J107" s="84"/>
      <c r="K107" s="84"/>
      <c r="L107" s="84"/>
    </row>
    <row r="108" spans="1:12" ht="15.75" customHeight="1">
      <c r="A108" s="82"/>
      <c r="B108" s="83"/>
      <c r="C108" s="155"/>
      <c r="D108" s="144"/>
      <c r="E108" s="86"/>
      <c r="F108" s="84"/>
      <c r="G108" s="84"/>
      <c r="H108" s="84"/>
      <c r="I108" s="84"/>
      <c r="J108" s="84"/>
      <c r="K108" s="84"/>
      <c r="L108" s="84"/>
    </row>
    <row r="109" spans="1:12" ht="15.75" customHeight="1">
      <c r="A109" s="82"/>
      <c r="B109" s="83"/>
      <c r="C109" s="155"/>
      <c r="D109" s="144"/>
      <c r="E109" s="86"/>
      <c r="F109" s="84"/>
      <c r="G109" s="84"/>
      <c r="H109" s="84"/>
      <c r="I109" s="84"/>
      <c r="J109" s="84"/>
      <c r="K109" s="84"/>
      <c r="L109" s="84"/>
    </row>
    <row r="110" spans="1:12" ht="15.75" customHeight="1">
      <c r="A110" s="82"/>
      <c r="B110" s="83"/>
      <c r="C110" s="155"/>
      <c r="D110" s="144"/>
      <c r="E110" s="86"/>
      <c r="F110" s="84"/>
      <c r="G110" s="84"/>
      <c r="H110" s="84"/>
      <c r="I110" s="84"/>
      <c r="J110" s="84"/>
      <c r="K110" s="84"/>
      <c r="L110" s="84"/>
    </row>
    <row r="111" spans="1:12" ht="15.75" customHeight="1">
      <c r="A111" s="82"/>
      <c r="B111" s="83"/>
      <c r="C111" s="155"/>
      <c r="D111" s="144"/>
      <c r="E111" s="86"/>
      <c r="F111" s="84"/>
      <c r="G111" s="84"/>
      <c r="H111" s="84"/>
      <c r="I111" s="84"/>
      <c r="J111" s="84"/>
      <c r="K111" s="84"/>
      <c r="L111" s="84"/>
    </row>
    <row r="112" spans="1:12" ht="15.75" customHeight="1">
      <c r="A112" s="82"/>
      <c r="B112" s="83"/>
      <c r="C112" s="155"/>
      <c r="D112" s="144"/>
      <c r="E112" s="86"/>
      <c r="F112" s="84"/>
      <c r="G112" s="84"/>
      <c r="H112" s="84"/>
      <c r="I112" s="84"/>
      <c r="J112" s="84"/>
      <c r="K112" s="84"/>
      <c r="L112" s="84"/>
    </row>
    <row r="113" spans="1:14" ht="15.75" customHeight="1">
      <c r="A113" s="82"/>
      <c r="B113" s="83"/>
      <c r="C113" s="155"/>
      <c r="D113" s="144"/>
      <c r="E113" s="84"/>
      <c r="F113" s="84"/>
      <c r="G113" s="84"/>
      <c r="H113" s="84"/>
      <c r="I113" s="84"/>
      <c r="J113" s="84"/>
      <c r="K113" s="84"/>
      <c r="L113" s="84"/>
    </row>
    <row r="114" spans="1:14" ht="15.75" customHeight="1">
      <c r="A114" s="12"/>
      <c r="B114" s="12"/>
    </row>
    <row r="115" spans="1:14" ht="15.75" customHeight="1">
      <c r="A115" s="12"/>
      <c r="B115" s="12"/>
    </row>
    <row r="116" spans="1:14" ht="15.75" customHeight="1">
      <c r="A116" s="12"/>
      <c r="B116" s="12"/>
      <c r="E116" s="85"/>
    </row>
    <row r="117" spans="1:14" ht="15.75" customHeight="1">
      <c r="A117" s="12"/>
      <c r="B117" s="12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.75" customHeight="1">
      <c r="A118" s="12"/>
      <c r="B118" s="12"/>
      <c r="E118" s="84"/>
    </row>
    <row r="119" spans="1:14" ht="15.75" customHeight="1">
      <c r="A119" s="12"/>
      <c r="B119" s="12"/>
      <c r="E119" s="84"/>
    </row>
    <row r="120" spans="1:14" ht="15.75" customHeight="1">
      <c r="A120" s="12"/>
      <c r="B120" s="12"/>
      <c r="E120" s="84"/>
    </row>
    <row r="121" spans="1:14" ht="15.75" customHeight="1">
      <c r="A121" s="12"/>
      <c r="B121" s="12"/>
      <c r="E121" s="84"/>
    </row>
    <row r="122" spans="1:14" ht="15.75" customHeight="1">
      <c r="A122" s="12"/>
      <c r="B122" s="12"/>
      <c r="E122" s="84"/>
    </row>
    <row r="123" spans="1:14" ht="15.75" customHeight="1">
      <c r="A123" s="12"/>
      <c r="B123" s="12"/>
      <c r="E123" s="88"/>
      <c r="F123" s="2"/>
      <c r="G123" s="2"/>
      <c r="H123" s="2"/>
      <c r="I123" s="2"/>
      <c r="J123" s="2"/>
      <c r="K123" s="2"/>
      <c r="L123" s="2"/>
      <c r="M123" s="2"/>
    </row>
    <row r="124" spans="1:14" ht="15.75" customHeight="1">
      <c r="A124" s="12"/>
      <c r="B124" s="12"/>
    </row>
    <row r="125" spans="1:14" ht="15.75" customHeight="1">
      <c r="A125" s="12"/>
      <c r="B125" s="12"/>
    </row>
    <row r="126" spans="1:14" ht="15.75" customHeight="1">
      <c r="A126" s="12"/>
      <c r="B126" s="12"/>
    </row>
    <row r="127" spans="1:14" ht="15.75" customHeight="1">
      <c r="A127" s="12"/>
      <c r="B127" s="12"/>
      <c r="J127" s="13" t="s">
        <v>53</v>
      </c>
    </row>
    <row r="128" spans="1:14" ht="15.75" customHeight="1">
      <c r="A128" s="12"/>
      <c r="B128" s="12"/>
    </row>
    <row r="129" spans="1:2" ht="15.75" customHeight="1">
      <c r="A129" s="12"/>
      <c r="B129" s="12"/>
    </row>
    <row r="130" spans="1:2" ht="15.75" customHeight="1">
      <c r="A130" s="12"/>
      <c r="B130" s="12"/>
    </row>
    <row r="131" spans="1:2" ht="15.75" customHeight="1">
      <c r="A131" s="12"/>
      <c r="B131" s="12"/>
    </row>
    <row r="132" spans="1:2" ht="15.75" customHeight="1">
      <c r="A132" s="12"/>
      <c r="B132" s="12"/>
    </row>
    <row r="133" spans="1:2" ht="15.75" customHeight="1">
      <c r="A133" s="12"/>
      <c r="B133" s="12"/>
    </row>
    <row r="134" spans="1:2" ht="15.75" customHeight="1">
      <c r="A134" s="12"/>
      <c r="B134" s="12"/>
    </row>
    <row r="135" spans="1:2" ht="15.75" customHeight="1">
      <c r="A135" s="12"/>
      <c r="B135" s="12"/>
    </row>
    <row r="136" spans="1:2" ht="15.75" customHeight="1">
      <c r="A136" s="12"/>
      <c r="B136" s="12"/>
    </row>
    <row r="137" spans="1:2" ht="15.75" customHeight="1">
      <c r="A137" s="12"/>
      <c r="B137" s="12"/>
    </row>
    <row r="138" spans="1:2" ht="15.75" customHeight="1">
      <c r="A138" s="12"/>
      <c r="B138" s="12"/>
    </row>
    <row r="139" spans="1:2" ht="15.75" customHeight="1">
      <c r="A139" s="12"/>
      <c r="B139" s="12"/>
    </row>
    <row r="140" spans="1:2" ht="15.75" customHeight="1">
      <c r="A140" s="12"/>
      <c r="B140" s="12"/>
    </row>
    <row r="141" spans="1:2" ht="15.75" customHeight="1">
      <c r="A141" s="12"/>
      <c r="B141" s="12"/>
    </row>
    <row r="142" spans="1:2" ht="15.75" customHeight="1">
      <c r="A142" s="12"/>
      <c r="B142" s="12"/>
    </row>
    <row r="143" spans="1:2" ht="15.75" customHeight="1">
      <c r="A143" s="12"/>
      <c r="B143" s="12"/>
    </row>
    <row r="144" spans="1:2" ht="15.75" customHeight="1">
      <c r="A144" s="12"/>
      <c r="B144" s="12"/>
    </row>
    <row r="145" spans="1:2" ht="15.75" customHeight="1">
      <c r="A145" s="12"/>
      <c r="B145" s="12"/>
    </row>
    <row r="146" spans="1:2" ht="15.75" customHeight="1">
      <c r="A146" s="12"/>
      <c r="B146" s="12"/>
    </row>
    <row r="147" spans="1:2" ht="15.75" customHeight="1">
      <c r="A147" s="12"/>
      <c r="B147" s="12"/>
    </row>
    <row r="148" spans="1:2" ht="15.75" customHeight="1">
      <c r="A148" s="12"/>
      <c r="B148" s="12"/>
    </row>
    <row r="149" spans="1:2" ht="15.75" customHeight="1">
      <c r="A149" s="12"/>
      <c r="B149" s="12"/>
    </row>
    <row r="150" spans="1:2" ht="15.75" customHeight="1">
      <c r="A150" s="12"/>
      <c r="B150" s="12"/>
    </row>
    <row r="151" spans="1:2" ht="15.75" customHeight="1">
      <c r="A151" s="12"/>
      <c r="B151" s="12"/>
    </row>
    <row r="152" spans="1:2" ht="15.75" customHeight="1">
      <c r="A152" s="12"/>
      <c r="B152" s="12"/>
    </row>
    <row r="153" spans="1:2" ht="15.75" customHeight="1">
      <c r="A153" s="12"/>
      <c r="B153" s="12"/>
    </row>
    <row r="154" spans="1:2" ht="15.75" customHeight="1">
      <c r="A154" s="12"/>
      <c r="B154" s="12"/>
    </row>
    <row r="155" spans="1:2" ht="15.75" customHeight="1">
      <c r="A155" s="12"/>
      <c r="B155" s="12"/>
    </row>
    <row r="156" spans="1:2" ht="15.75" customHeight="1">
      <c r="A156" s="12"/>
      <c r="B156" s="12"/>
    </row>
    <row r="157" spans="1:2" ht="15.75" customHeight="1">
      <c r="A157" s="12"/>
      <c r="B157" s="12"/>
    </row>
    <row r="158" spans="1:2" ht="15.75" customHeight="1">
      <c r="A158" s="12"/>
      <c r="B158" s="12"/>
    </row>
    <row r="159" spans="1:2" ht="15.75" customHeight="1">
      <c r="A159" s="12"/>
      <c r="B159" s="12"/>
    </row>
    <row r="160" spans="1:2" ht="15.75" customHeight="1">
      <c r="A160" s="12"/>
      <c r="B160" s="12"/>
    </row>
    <row r="161" spans="1:2" ht="15.75" customHeight="1">
      <c r="A161" s="12"/>
      <c r="B161" s="12"/>
    </row>
    <row r="162" spans="1:2" ht="15.75" customHeight="1">
      <c r="A162" s="12"/>
      <c r="B162" s="12"/>
    </row>
    <row r="163" spans="1:2" ht="15.75" customHeight="1">
      <c r="A163" s="12"/>
      <c r="B163" s="12"/>
    </row>
    <row r="164" spans="1:2" ht="15.75" customHeight="1">
      <c r="A164" s="12"/>
      <c r="B164" s="12"/>
    </row>
    <row r="165" spans="1:2" ht="15.75" customHeight="1">
      <c r="A165" s="12"/>
      <c r="B165" s="12"/>
    </row>
    <row r="166" spans="1:2" ht="15.75" customHeight="1">
      <c r="A166" s="12"/>
      <c r="B166" s="12"/>
    </row>
    <row r="167" spans="1:2" ht="15.75" customHeight="1">
      <c r="A167" s="12"/>
      <c r="B167" s="12"/>
    </row>
    <row r="168" spans="1:2" ht="15.75" customHeight="1">
      <c r="A168" s="12"/>
      <c r="B168" s="12"/>
    </row>
    <row r="169" spans="1:2" ht="15.75" customHeight="1">
      <c r="A169" s="12"/>
      <c r="B169" s="12"/>
    </row>
    <row r="170" spans="1:2" ht="15.75" customHeight="1">
      <c r="A170" s="12"/>
      <c r="B170" s="12"/>
    </row>
    <row r="171" spans="1:2" ht="15.75" customHeight="1">
      <c r="A171" s="12"/>
      <c r="B171" s="12"/>
    </row>
    <row r="172" spans="1:2" ht="15.75" customHeight="1">
      <c r="A172" s="12"/>
      <c r="B172" s="12"/>
    </row>
    <row r="173" spans="1:2" ht="15.75" customHeight="1">
      <c r="A173" s="12"/>
      <c r="B173" s="12"/>
    </row>
    <row r="174" spans="1:2" ht="15.75" customHeight="1">
      <c r="A174" s="12"/>
      <c r="B174" s="12"/>
    </row>
    <row r="175" spans="1:2" ht="15.75" customHeight="1">
      <c r="A175" s="12"/>
      <c r="B175" s="12"/>
    </row>
    <row r="176" spans="1:2" ht="15.75" customHeight="1">
      <c r="A176" s="12"/>
      <c r="B176" s="12"/>
    </row>
    <row r="177" spans="1:2" ht="15.75" customHeight="1">
      <c r="A177" s="12"/>
      <c r="B177" s="12"/>
    </row>
    <row r="178" spans="1:2" ht="15.75" customHeight="1">
      <c r="A178" s="12"/>
      <c r="B178" s="12"/>
    </row>
    <row r="179" spans="1:2" ht="15.75" customHeight="1">
      <c r="A179" s="12"/>
      <c r="B179" s="12"/>
    </row>
    <row r="180" spans="1:2" ht="15.75" customHeight="1">
      <c r="A180" s="12"/>
      <c r="B180" s="12"/>
    </row>
    <row r="181" spans="1:2" ht="15.75" customHeight="1">
      <c r="A181" s="12"/>
      <c r="B181" s="12"/>
    </row>
    <row r="182" spans="1:2" ht="15.75" customHeight="1">
      <c r="A182" s="12"/>
      <c r="B182" s="12"/>
    </row>
    <row r="183" spans="1:2" ht="15.75" customHeight="1">
      <c r="A183" s="12"/>
      <c r="B183" s="12"/>
    </row>
    <row r="184" spans="1:2" ht="15.75" customHeight="1">
      <c r="A184" s="12"/>
      <c r="B184" s="12"/>
    </row>
    <row r="185" spans="1:2" ht="15.75" customHeight="1">
      <c r="A185" s="12"/>
      <c r="B185" s="12"/>
    </row>
    <row r="186" spans="1:2" ht="15.75" customHeight="1">
      <c r="A186" s="12"/>
      <c r="B186" s="12"/>
    </row>
    <row r="187" spans="1:2" ht="15.75" customHeight="1">
      <c r="A187" s="12"/>
      <c r="B187" s="12"/>
    </row>
    <row r="188" spans="1:2" ht="15.75" customHeight="1">
      <c r="A188" s="12"/>
      <c r="B188" s="12"/>
    </row>
    <row r="189" spans="1:2" ht="15.75" customHeight="1">
      <c r="A189" s="12"/>
      <c r="B189" s="12"/>
    </row>
    <row r="190" spans="1:2" ht="15.75" customHeight="1">
      <c r="A190" s="12"/>
      <c r="B190" s="12"/>
    </row>
    <row r="191" spans="1:2" ht="15.75" customHeight="1">
      <c r="A191" s="12"/>
      <c r="B191" s="12"/>
    </row>
    <row r="192" spans="1:2" ht="15.75" customHeight="1">
      <c r="A192" s="12"/>
      <c r="B192" s="12"/>
    </row>
    <row r="193" spans="1:2" ht="15.75" customHeight="1">
      <c r="A193" s="12"/>
      <c r="B193" s="12"/>
    </row>
    <row r="194" spans="1:2" ht="15.75" customHeight="1">
      <c r="A194" s="12"/>
      <c r="B194" s="12"/>
    </row>
    <row r="195" spans="1:2" ht="15.75" customHeight="1">
      <c r="A195" s="12"/>
      <c r="B195" s="12"/>
    </row>
    <row r="196" spans="1:2" ht="15.75" customHeight="1">
      <c r="A196" s="12"/>
      <c r="B196" s="12"/>
    </row>
    <row r="197" spans="1:2" ht="15.75" customHeight="1">
      <c r="A197" s="12"/>
      <c r="B197" s="12"/>
    </row>
    <row r="198" spans="1:2" ht="15.75" customHeight="1">
      <c r="A198" s="12"/>
      <c r="B198" s="12"/>
    </row>
    <row r="199" spans="1:2" ht="15.75" customHeight="1">
      <c r="A199" s="12"/>
      <c r="B199" s="12"/>
    </row>
    <row r="200" spans="1:2" ht="15.75" customHeight="1">
      <c r="A200" s="12"/>
      <c r="B200" s="12"/>
    </row>
    <row r="201" spans="1:2" ht="15.75" customHeight="1">
      <c r="A201" s="12"/>
      <c r="B201" s="12"/>
    </row>
    <row r="202" spans="1:2" ht="15.75" customHeight="1">
      <c r="A202" s="12"/>
      <c r="B202" s="12"/>
    </row>
    <row r="203" spans="1:2" ht="15.75" customHeight="1">
      <c r="A203" s="12"/>
      <c r="B203" s="12"/>
    </row>
    <row r="204" spans="1:2" ht="15.75" customHeight="1">
      <c r="A204" s="12"/>
      <c r="B204" s="12"/>
    </row>
    <row r="205" spans="1:2" ht="15.75" customHeight="1">
      <c r="A205" s="12"/>
      <c r="B205" s="12"/>
    </row>
    <row r="206" spans="1:2" ht="15.75" customHeight="1">
      <c r="A206" s="12"/>
      <c r="B206" s="12"/>
    </row>
    <row r="207" spans="1:2" ht="15.75" customHeight="1">
      <c r="A207" s="12"/>
      <c r="B207" s="12"/>
    </row>
    <row r="208" spans="1:2" ht="15.75" customHeight="1">
      <c r="A208" s="12"/>
      <c r="B208" s="12"/>
    </row>
    <row r="209" spans="1:2" ht="15.75" customHeight="1">
      <c r="A209" s="12"/>
      <c r="B209" s="12"/>
    </row>
    <row r="210" spans="1:2" ht="15.75" customHeight="1">
      <c r="A210" s="12"/>
      <c r="B210" s="12"/>
    </row>
    <row r="211" spans="1:2" ht="15.75" customHeight="1">
      <c r="A211" s="12"/>
      <c r="B211" s="12"/>
    </row>
    <row r="212" spans="1:2" ht="15.75" customHeight="1">
      <c r="A212" s="12"/>
      <c r="B212" s="12"/>
    </row>
    <row r="213" spans="1:2" ht="15.75" customHeight="1">
      <c r="A213" s="12"/>
      <c r="B213" s="12"/>
    </row>
    <row r="214" spans="1:2" ht="15.75" customHeight="1">
      <c r="A214" s="12"/>
      <c r="B214" s="12"/>
    </row>
    <row r="215" spans="1:2" ht="15.75" customHeight="1">
      <c r="A215" s="12"/>
      <c r="B215" s="12"/>
    </row>
    <row r="216" spans="1:2" ht="15.75" customHeight="1">
      <c r="A216" s="12"/>
      <c r="B216" s="12"/>
    </row>
    <row r="217" spans="1:2" ht="15.75" customHeight="1">
      <c r="A217" s="12"/>
      <c r="B217" s="12"/>
    </row>
    <row r="218" spans="1:2" ht="15.75" customHeight="1">
      <c r="A218" s="12"/>
      <c r="B218" s="12"/>
    </row>
    <row r="219" spans="1:2" ht="15.75" customHeight="1">
      <c r="A219" s="12"/>
      <c r="B219" s="12"/>
    </row>
    <row r="220" spans="1:2" ht="15.75" customHeight="1">
      <c r="A220" s="12"/>
      <c r="B220" s="12"/>
    </row>
    <row r="221" spans="1:2" ht="15.75" customHeight="1">
      <c r="A221" s="12"/>
      <c r="B221" s="12"/>
    </row>
    <row r="222" spans="1:2" ht="15.75" customHeight="1">
      <c r="A222" s="12"/>
      <c r="B222" s="12"/>
    </row>
    <row r="223" spans="1:2" ht="15.75" customHeight="1">
      <c r="A223" s="12"/>
      <c r="B223" s="12"/>
    </row>
    <row r="224" spans="1:2" ht="15.75" customHeight="1">
      <c r="A224" s="12"/>
      <c r="B224" s="12"/>
    </row>
    <row r="225" spans="1:2" ht="15.75" customHeight="1">
      <c r="A225" s="12"/>
      <c r="B225" s="12"/>
    </row>
    <row r="226" spans="1:2" ht="15.75" customHeight="1">
      <c r="A226" s="12"/>
      <c r="B226" s="12"/>
    </row>
    <row r="227" spans="1:2" ht="15.75" customHeight="1">
      <c r="A227" s="12"/>
      <c r="B227" s="12"/>
    </row>
    <row r="228" spans="1:2" ht="15.75" customHeight="1">
      <c r="A228" s="12"/>
      <c r="B228" s="12"/>
    </row>
    <row r="229" spans="1:2" ht="15.75" customHeight="1">
      <c r="A229" s="12"/>
      <c r="B229" s="12"/>
    </row>
    <row r="230" spans="1:2" ht="15.75" customHeight="1">
      <c r="A230" s="12"/>
      <c r="B230" s="12"/>
    </row>
    <row r="231" spans="1:2" ht="15.75" customHeight="1">
      <c r="A231" s="12"/>
      <c r="B231" s="12"/>
    </row>
    <row r="232" spans="1:2" ht="15.75" customHeight="1">
      <c r="A232" s="12"/>
      <c r="B232" s="12"/>
    </row>
    <row r="233" spans="1:2" ht="15.75" customHeight="1">
      <c r="A233" s="12"/>
      <c r="B233" s="12"/>
    </row>
    <row r="234" spans="1:2" ht="15.75" customHeight="1">
      <c r="A234" s="12"/>
      <c r="B234" s="12"/>
    </row>
    <row r="235" spans="1:2" ht="15.75" customHeight="1">
      <c r="A235" s="12"/>
      <c r="B235" s="12"/>
    </row>
    <row r="236" spans="1:2" ht="15.75" customHeight="1">
      <c r="A236" s="12"/>
      <c r="B236" s="12"/>
    </row>
    <row r="237" spans="1:2" ht="15.75" customHeight="1">
      <c r="A237" s="12"/>
      <c r="B237" s="12"/>
    </row>
    <row r="238" spans="1:2" ht="15.75" customHeight="1">
      <c r="A238" s="12"/>
      <c r="B238" s="12"/>
    </row>
    <row r="239" spans="1:2" ht="15.75" customHeight="1">
      <c r="A239" s="12"/>
      <c r="B239" s="12"/>
    </row>
    <row r="240" spans="1:2" ht="15.75" customHeight="1">
      <c r="A240" s="12"/>
      <c r="B240" s="12"/>
    </row>
    <row r="241" spans="1:2" ht="15.75" customHeight="1">
      <c r="A241" s="12"/>
      <c r="B241" s="12"/>
    </row>
    <row r="242" spans="1:2" ht="15.75" customHeight="1">
      <c r="A242" s="12"/>
      <c r="B242" s="12"/>
    </row>
    <row r="243" spans="1:2" ht="15.75" customHeight="1">
      <c r="A243" s="12"/>
      <c r="B243" s="12"/>
    </row>
    <row r="244" spans="1:2" ht="15.75" customHeight="1">
      <c r="A244" s="12"/>
      <c r="B244" s="12"/>
    </row>
    <row r="245" spans="1:2" ht="15.75" customHeight="1">
      <c r="A245" s="12"/>
      <c r="B245" s="12"/>
    </row>
    <row r="246" spans="1:2" ht="15.75" customHeight="1">
      <c r="A246" s="12"/>
      <c r="B246" s="12"/>
    </row>
    <row r="247" spans="1:2" ht="15.75" customHeight="1">
      <c r="A247" s="12"/>
      <c r="B247" s="12"/>
    </row>
    <row r="248" spans="1:2" ht="15.75" customHeight="1">
      <c r="A248" s="12"/>
      <c r="B248" s="12"/>
    </row>
    <row r="249" spans="1:2" ht="15.75" customHeight="1">
      <c r="A249" s="12"/>
      <c r="B249" s="12"/>
    </row>
    <row r="250" spans="1:2" ht="15.75" customHeight="1">
      <c r="A250" s="12"/>
      <c r="B250" s="12"/>
    </row>
    <row r="251" spans="1:2" ht="15.75" customHeight="1">
      <c r="A251" s="12"/>
      <c r="B251" s="12"/>
    </row>
    <row r="252" spans="1:2" ht="15.75" customHeight="1">
      <c r="A252" s="12"/>
      <c r="B252" s="12"/>
    </row>
    <row r="253" spans="1:2" ht="15.75" customHeight="1">
      <c r="A253" s="12"/>
      <c r="B253" s="12"/>
    </row>
    <row r="254" spans="1:2" ht="15.75" customHeight="1">
      <c r="A254" s="12"/>
      <c r="B254" s="12"/>
    </row>
    <row r="255" spans="1:2" ht="15.75" customHeight="1">
      <c r="A255" s="12"/>
      <c r="B255" s="12"/>
    </row>
    <row r="256" spans="1:2" ht="15.75" customHeight="1">
      <c r="A256" s="12"/>
      <c r="B256" s="12"/>
    </row>
    <row r="257" spans="1:2" ht="15.75" customHeight="1">
      <c r="A257" s="12"/>
      <c r="B257" s="12"/>
    </row>
    <row r="258" spans="1:2" ht="15.75" customHeight="1">
      <c r="A258" s="12"/>
      <c r="B258" s="12"/>
    </row>
    <row r="259" spans="1:2" ht="15.75" customHeight="1">
      <c r="A259" s="12"/>
      <c r="B259" s="12"/>
    </row>
    <row r="260" spans="1:2" ht="15.75" customHeight="1">
      <c r="A260" s="12"/>
      <c r="B260" s="12"/>
    </row>
    <row r="261" spans="1:2" ht="15.75" customHeight="1">
      <c r="A261" s="12"/>
      <c r="B261" s="12"/>
    </row>
    <row r="262" spans="1:2" ht="15.75" customHeight="1">
      <c r="A262" s="12"/>
      <c r="B262" s="12"/>
    </row>
    <row r="263" spans="1:2" ht="15.75" customHeight="1">
      <c r="A263" s="12"/>
      <c r="B263" s="12"/>
    </row>
    <row r="264" spans="1:2" ht="15.75" customHeight="1">
      <c r="A264" s="12"/>
      <c r="B264" s="12"/>
    </row>
    <row r="265" spans="1:2" ht="15.75" customHeight="1">
      <c r="A265" s="12"/>
      <c r="B265" s="12"/>
    </row>
    <row r="266" spans="1:2" ht="15.75" customHeight="1">
      <c r="A266" s="12"/>
      <c r="B266" s="12"/>
    </row>
    <row r="267" spans="1:2" ht="15.75" customHeight="1">
      <c r="A267" s="12"/>
      <c r="B267" s="12"/>
    </row>
    <row r="268" spans="1:2" ht="15.75" customHeight="1">
      <c r="A268" s="12"/>
      <c r="B268" s="12"/>
    </row>
    <row r="269" spans="1:2" ht="15.75" customHeight="1">
      <c r="A269" s="12"/>
      <c r="B269" s="12"/>
    </row>
    <row r="270" spans="1:2" ht="15.75" customHeight="1">
      <c r="A270" s="12"/>
      <c r="B270" s="12"/>
    </row>
    <row r="271" spans="1:2" ht="15.75" customHeight="1">
      <c r="A271" s="12"/>
      <c r="B271" s="12"/>
    </row>
    <row r="272" spans="1:2" ht="15.75" customHeight="1">
      <c r="A272" s="12"/>
      <c r="B272" s="12"/>
    </row>
    <row r="273" spans="1:2" ht="15.75" customHeight="1">
      <c r="A273" s="12"/>
      <c r="B273" s="12"/>
    </row>
    <row r="274" spans="1:2" ht="15.75" customHeight="1">
      <c r="A274" s="12"/>
      <c r="B274" s="12"/>
    </row>
    <row r="275" spans="1:2" ht="15.75" customHeight="1">
      <c r="A275" s="12"/>
      <c r="B275" s="12"/>
    </row>
    <row r="276" spans="1:2" ht="15.75" customHeight="1">
      <c r="A276" s="12"/>
      <c r="B276" s="12"/>
    </row>
    <row r="277" spans="1:2" ht="15.75" customHeight="1">
      <c r="A277" s="12"/>
      <c r="B277" s="12"/>
    </row>
    <row r="278" spans="1:2" ht="15.75" customHeight="1">
      <c r="A278" s="12"/>
      <c r="B278" s="12"/>
    </row>
    <row r="279" spans="1:2" ht="15.75" customHeight="1">
      <c r="A279" s="12"/>
      <c r="B279" s="12"/>
    </row>
    <row r="280" spans="1:2" ht="15.75" customHeight="1">
      <c r="A280" s="12"/>
      <c r="B280" s="12"/>
    </row>
    <row r="281" spans="1:2" ht="15.75" customHeight="1">
      <c r="A281" s="12"/>
      <c r="B281" s="12"/>
    </row>
    <row r="282" spans="1:2" ht="15.75" customHeight="1">
      <c r="A282" s="12"/>
      <c r="B282" s="12"/>
    </row>
    <row r="283" spans="1:2" ht="15.75" customHeight="1">
      <c r="A283" s="12"/>
      <c r="B283" s="12"/>
    </row>
    <row r="284" spans="1:2" ht="15.75" customHeight="1">
      <c r="A284" s="12"/>
      <c r="B284" s="12"/>
    </row>
    <row r="285" spans="1:2" ht="15.75" customHeight="1">
      <c r="A285" s="12"/>
      <c r="B285" s="12"/>
    </row>
    <row r="286" spans="1:2" ht="15.75" customHeight="1">
      <c r="A286" s="12"/>
      <c r="B286" s="12"/>
    </row>
    <row r="287" spans="1:2" ht="15.75" customHeight="1">
      <c r="A287" s="12"/>
      <c r="B287" s="12"/>
    </row>
    <row r="288" spans="1:2" ht="15.75" customHeight="1">
      <c r="A288" s="12"/>
      <c r="B288" s="12"/>
    </row>
    <row r="289" spans="1:2" ht="15.75" customHeight="1">
      <c r="A289" s="12"/>
      <c r="B289" s="12"/>
    </row>
    <row r="290" spans="1:2" ht="15.75" customHeight="1">
      <c r="A290" s="12"/>
      <c r="B290" s="12"/>
    </row>
    <row r="291" spans="1:2" ht="15.75" customHeight="1">
      <c r="A291" s="12"/>
      <c r="B291" s="12"/>
    </row>
    <row r="292" spans="1:2" ht="15.75" customHeight="1">
      <c r="A292" s="12"/>
      <c r="B292" s="12"/>
    </row>
    <row r="293" spans="1:2" ht="15.75" customHeight="1">
      <c r="A293" s="12"/>
      <c r="B293" s="12"/>
    </row>
    <row r="294" spans="1:2" ht="15.75" customHeight="1">
      <c r="A294" s="12"/>
      <c r="B294" s="12"/>
    </row>
    <row r="295" spans="1:2" ht="15.75" customHeight="1">
      <c r="A295" s="12"/>
      <c r="B295" s="12"/>
    </row>
    <row r="296" spans="1:2" ht="15.75" customHeight="1">
      <c r="A296" s="12"/>
      <c r="B296" s="12"/>
    </row>
    <row r="297" spans="1:2" ht="15.75" customHeight="1">
      <c r="A297" s="12"/>
      <c r="B297" s="12"/>
    </row>
    <row r="298" spans="1:2" ht="15.75" customHeight="1">
      <c r="A298" s="12"/>
      <c r="B298" s="12"/>
    </row>
    <row r="299" spans="1:2" ht="15.75" customHeight="1">
      <c r="A299" s="12"/>
      <c r="B299" s="12"/>
    </row>
    <row r="300" spans="1:2" ht="15.75" customHeight="1">
      <c r="A300" s="12"/>
      <c r="B300" s="12"/>
    </row>
    <row r="301" spans="1:2" ht="15.75" customHeight="1">
      <c r="A301" s="12"/>
      <c r="B301" s="12"/>
    </row>
    <row r="302" spans="1:2" ht="15.75" customHeight="1">
      <c r="A302" s="12"/>
      <c r="B302" s="12"/>
    </row>
    <row r="303" spans="1:2" ht="15.75" customHeight="1">
      <c r="A303" s="12"/>
      <c r="B303" s="12"/>
    </row>
    <row r="304" spans="1:2" ht="15.75" customHeight="1">
      <c r="A304" s="12"/>
      <c r="B304" s="12"/>
    </row>
    <row r="305" spans="1:2" ht="15.75" customHeight="1">
      <c r="A305" s="12"/>
      <c r="B305" s="12"/>
    </row>
    <row r="306" spans="1:2" ht="15.75" customHeight="1">
      <c r="A306" s="12"/>
      <c r="B306" s="12"/>
    </row>
    <row r="307" spans="1:2" ht="15.75" customHeight="1">
      <c r="A307" s="12"/>
      <c r="B307" s="12"/>
    </row>
    <row r="308" spans="1:2" ht="15.75" customHeight="1">
      <c r="A308" s="12"/>
      <c r="B308" s="12"/>
    </row>
    <row r="309" spans="1:2" ht="15.75" customHeight="1">
      <c r="A309" s="12"/>
      <c r="B309" s="12"/>
    </row>
    <row r="310" spans="1:2" ht="15.75" customHeight="1">
      <c r="A310" s="12"/>
      <c r="B310" s="12"/>
    </row>
    <row r="311" spans="1:2" ht="15.75" customHeight="1">
      <c r="A311" s="12"/>
      <c r="B311" s="12"/>
    </row>
    <row r="312" spans="1:2" ht="15.75" customHeight="1">
      <c r="A312" s="12"/>
      <c r="B312" s="12"/>
    </row>
    <row r="313" spans="1:2" ht="15.75" customHeight="1">
      <c r="A313" s="12"/>
      <c r="B313" s="12"/>
    </row>
    <row r="314" spans="1:2" ht="15.75" customHeight="1">
      <c r="A314" s="12"/>
      <c r="B314" s="12"/>
    </row>
    <row r="315" spans="1:2" ht="15.75" customHeight="1">
      <c r="A315" s="12"/>
      <c r="B315" s="12"/>
    </row>
    <row r="316" spans="1:2" ht="15.75" customHeight="1">
      <c r="A316" s="12"/>
      <c r="B316" s="12"/>
    </row>
    <row r="317" spans="1:2" ht="15.75" customHeight="1">
      <c r="A317" s="12"/>
      <c r="B317" s="12"/>
    </row>
    <row r="318" spans="1:2" ht="15.75" customHeight="1">
      <c r="A318" s="12"/>
      <c r="B318" s="12"/>
    </row>
    <row r="319" spans="1:2" ht="15.75" customHeight="1">
      <c r="A319" s="12"/>
      <c r="B319" s="12"/>
    </row>
    <row r="320" spans="1:2" ht="15.75" customHeight="1">
      <c r="A320" s="12"/>
      <c r="B320" s="12"/>
    </row>
    <row r="321" spans="1:2" ht="15.75" customHeight="1">
      <c r="A321" s="12"/>
      <c r="B321" s="12"/>
    </row>
    <row r="322" spans="1:2" ht="15.75" customHeight="1">
      <c r="A322" s="12"/>
      <c r="B322" s="12"/>
    </row>
    <row r="323" spans="1:2" ht="15.75" customHeight="1">
      <c r="A323" s="12"/>
      <c r="B323" s="12"/>
    </row>
    <row r="324" spans="1:2" ht="15.75" customHeight="1">
      <c r="A324" s="12"/>
      <c r="B324" s="12"/>
    </row>
    <row r="325" spans="1:2" ht="15.75" customHeight="1">
      <c r="A325" s="12"/>
      <c r="B325" s="12"/>
    </row>
    <row r="326" spans="1:2" ht="15.75" customHeight="1">
      <c r="A326" s="12"/>
      <c r="B326" s="12"/>
    </row>
    <row r="327" spans="1:2" ht="15.75" customHeight="1">
      <c r="A327" s="12"/>
      <c r="B327" s="12"/>
    </row>
    <row r="328" spans="1:2" ht="15.75" customHeight="1"/>
    <row r="329" spans="1:2" ht="15.75" customHeight="1"/>
    <row r="330" spans="1:2" ht="15.75" customHeight="1"/>
    <row r="331" spans="1:2" ht="15.75" customHeight="1"/>
    <row r="332" spans="1:2" ht="15.75" customHeight="1"/>
    <row r="333" spans="1:2" ht="15.75" customHeight="1"/>
    <row r="334" spans="1:2" ht="15.75" customHeight="1"/>
    <row r="335" spans="1:2" ht="15.75" customHeight="1"/>
    <row r="336" spans="1:2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6">
    <mergeCell ref="C113:D113"/>
    <mergeCell ref="C108:D108"/>
    <mergeCell ref="C109:D109"/>
    <mergeCell ref="C110:D110"/>
    <mergeCell ref="C111:D111"/>
    <mergeCell ref="C112:D112"/>
    <mergeCell ref="C103:D103"/>
    <mergeCell ref="C104:D104"/>
    <mergeCell ref="C105:D105"/>
    <mergeCell ref="C106:D106"/>
    <mergeCell ref="C107:D107"/>
    <mergeCell ref="C100:D100"/>
    <mergeCell ref="C101:D101"/>
    <mergeCell ref="G101:H101"/>
    <mergeCell ref="K101:L101"/>
    <mergeCell ref="C102:D102"/>
    <mergeCell ref="C95:D95"/>
    <mergeCell ref="C96:D96"/>
    <mergeCell ref="C97:D97"/>
    <mergeCell ref="C98:D98"/>
    <mergeCell ref="C99:D99"/>
    <mergeCell ref="C90:D90"/>
    <mergeCell ref="C91:D91"/>
    <mergeCell ref="C92:D92"/>
    <mergeCell ref="C93:D93"/>
    <mergeCell ref="C94:D94"/>
    <mergeCell ref="C86:D86"/>
    <mergeCell ref="C87:D87"/>
    <mergeCell ref="C88:D88"/>
    <mergeCell ref="C89:D89"/>
    <mergeCell ref="A7:B7"/>
    <mergeCell ref="A8:B8"/>
    <mergeCell ref="C52:D52"/>
    <mergeCell ref="C53:D53"/>
    <mergeCell ref="C54:D54"/>
    <mergeCell ref="C55:D55"/>
    <mergeCell ref="A2:B2"/>
    <mergeCell ref="A3:B3"/>
    <mergeCell ref="A4:B4"/>
    <mergeCell ref="A5:B5"/>
    <mergeCell ref="A6:B6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</mergeCells>
  <pageMargins left="0.75" right="0.75" top="1" bottom="1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 summaryRight="0"/>
  </sheetPr>
  <dimension ref="A1:M1000"/>
  <sheetViews>
    <sheetView topLeftCell="A4" workbookViewId="0">
      <selection activeCell="H56" sqref="H56"/>
    </sheetView>
  </sheetViews>
  <sheetFormatPr defaultColWidth="14.453125" defaultRowHeight="15" customHeight="1"/>
  <cols>
    <col min="1" max="1" width="5.453125" customWidth="1"/>
    <col min="2" max="2" width="14.36328125" customWidth="1"/>
    <col min="3" max="3" width="32.453125" bestFit="1" customWidth="1"/>
    <col min="4" max="4" width="9" bestFit="1" customWidth="1"/>
    <col min="5" max="6" width="6.1796875" customWidth="1"/>
    <col min="7" max="7" width="6.453125" customWidth="1"/>
    <col min="8" max="11" width="6.1796875" customWidth="1"/>
    <col min="12" max="12" width="8.81640625" customWidth="1"/>
    <col min="13" max="13" width="14.81640625" customWidth="1"/>
  </cols>
  <sheetData>
    <row r="1" spans="1:13" ht="21" customHeight="1">
      <c r="A1" s="160" t="s">
        <v>54</v>
      </c>
      <c r="B1" s="161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31.5" customHeight="1">
      <c r="A2" s="165" t="s">
        <v>55</v>
      </c>
      <c r="B2" s="166"/>
      <c r="C2" s="167">
        <f>'Daftar CPL'!D14</f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ht="15.75" customHeight="1">
      <c r="D3" s="12"/>
      <c r="E3" s="12"/>
      <c r="F3" s="12"/>
      <c r="G3" s="12"/>
      <c r="H3" s="12"/>
      <c r="I3" s="12"/>
      <c r="J3" s="12"/>
      <c r="K3" s="12"/>
      <c r="L3" s="69"/>
      <c r="M3" s="12"/>
    </row>
    <row r="4" spans="1:13" ht="15.75" customHeight="1">
      <c r="C4" s="170" t="s">
        <v>56</v>
      </c>
      <c r="D4" s="163"/>
      <c r="E4" s="163"/>
      <c r="F4" s="163"/>
      <c r="G4" s="163"/>
      <c r="H4" s="163"/>
      <c r="I4" s="163"/>
      <c r="J4" s="163"/>
      <c r="K4" s="163"/>
      <c r="L4" s="57" t="s">
        <v>57</v>
      </c>
      <c r="M4" s="1"/>
    </row>
    <row r="5" spans="1:13" ht="15.75" customHeight="1">
      <c r="C5" s="51" t="s">
        <v>40</v>
      </c>
      <c r="D5" s="68">
        <f>'Daftar CPL'!E48</f>
        <v>0</v>
      </c>
      <c r="E5" s="68">
        <f>'Daftar CPL'!F48</f>
        <v>0</v>
      </c>
      <c r="F5" s="68">
        <f>'Daftar CPL'!G48</f>
        <v>0</v>
      </c>
      <c r="G5" s="68">
        <f>'Daftar CPL'!H48</f>
        <v>0</v>
      </c>
      <c r="H5" s="68">
        <f>'Daftar CPL'!I48</f>
        <v>0</v>
      </c>
      <c r="I5" s="68">
        <f>'Daftar CPL'!J48</f>
        <v>0</v>
      </c>
      <c r="J5" s="68">
        <f>'Daftar CPL'!K48</f>
        <v>0</v>
      </c>
      <c r="K5" s="68">
        <f>'Daftar CPL'!L48</f>
        <v>0</v>
      </c>
      <c r="L5" s="58" t="s">
        <v>58</v>
      </c>
      <c r="M5" s="12"/>
    </row>
    <row r="6" spans="1:13" ht="15.75" customHeight="1">
      <c r="C6" s="51" t="s">
        <v>41</v>
      </c>
      <c r="D6" s="68">
        <f>'Daftar CPL'!E49</f>
        <v>0</v>
      </c>
      <c r="E6" s="68">
        <f>'Daftar CPL'!F49</f>
        <v>0</v>
      </c>
      <c r="F6" s="68">
        <f>'Daftar CPL'!G49</f>
        <v>0</v>
      </c>
      <c r="G6" s="68">
        <f>'Daftar CPL'!H49</f>
        <v>0</v>
      </c>
      <c r="H6" s="68">
        <f>'Daftar CPL'!I49</f>
        <v>0</v>
      </c>
      <c r="I6" s="68">
        <f>'Daftar CPL'!J49</f>
        <v>0</v>
      </c>
      <c r="J6" s="68">
        <f>'Daftar CPL'!K49</f>
        <v>0</v>
      </c>
      <c r="K6" s="68">
        <f>'Daftar CPL'!L49</f>
        <v>0</v>
      </c>
      <c r="L6" s="58" t="s">
        <v>59</v>
      </c>
      <c r="M6" s="12"/>
    </row>
    <row r="7" spans="1:13" ht="15.75" customHeight="1">
      <c r="C7" s="51" t="s">
        <v>42</v>
      </c>
      <c r="D7" s="68">
        <f>'Daftar CPL'!E50</f>
        <v>0</v>
      </c>
      <c r="E7" s="68">
        <f>'Daftar CPL'!F50</f>
        <v>0</v>
      </c>
      <c r="F7" s="68">
        <f>'Daftar CPL'!G50</f>
        <v>0</v>
      </c>
      <c r="G7" s="68">
        <f>'Daftar CPL'!H50</f>
        <v>0</v>
      </c>
      <c r="H7" s="68">
        <f>'Daftar CPL'!I50</f>
        <v>0</v>
      </c>
      <c r="I7" s="68">
        <f>'Daftar CPL'!J50</f>
        <v>0</v>
      </c>
      <c r="J7" s="68">
        <f>'Daftar CPL'!K50</f>
        <v>0</v>
      </c>
      <c r="K7" s="68">
        <f>'Daftar CPL'!L50</f>
        <v>0</v>
      </c>
      <c r="L7" s="59" t="s">
        <v>60</v>
      </c>
      <c r="M7" s="12"/>
    </row>
    <row r="8" spans="1:13" ht="15.75" customHeight="1">
      <c r="C8" s="53" t="s">
        <v>44</v>
      </c>
      <c r="D8" s="68">
        <f>'Daftar CPL'!E51</f>
        <v>0</v>
      </c>
      <c r="E8" s="68">
        <f>'Daftar CPL'!F51</f>
        <v>0</v>
      </c>
      <c r="F8" s="68">
        <f>'Daftar CPL'!G51</f>
        <v>0</v>
      </c>
      <c r="G8" s="68">
        <f>'Daftar CPL'!H51</f>
        <v>0</v>
      </c>
      <c r="H8" s="68">
        <f>'Daftar CPL'!I51</f>
        <v>0</v>
      </c>
      <c r="I8" s="68">
        <f>'Daftar CPL'!J51</f>
        <v>0</v>
      </c>
      <c r="J8" s="68">
        <f>'Daftar CPL'!K51</f>
        <v>0</v>
      </c>
      <c r="K8" s="68">
        <f>'Daftar CPL'!L51</f>
        <v>0</v>
      </c>
      <c r="L8" s="60">
        <f>SUM(D8:K8)</f>
        <v>0</v>
      </c>
      <c r="M8" s="12"/>
    </row>
    <row r="9" spans="1:13" ht="15.75" customHeight="1">
      <c r="A9" s="157" t="s">
        <v>61</v>
      </c>
      <c r="B9" s="157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58" t="s">
        <v>62</v>
      </c>
      <c r="E10" s="159"/>
      <c r="F10" s="159"/>
      <c r="G10" s="159"/>
      <c r="H10" s="159"/>
      <c r="I10" s="159"/>
      <c r="J10" s="159"/>
      <c r="K10" s="159"/>
      <c r="L10" s="7" t="s">
        <v>63</v>
      </c>
      <c r="M10" s="7" t="s">
        <v>64</v>
      </c>
    </row>
    <row r="11" spans="1:13" ht="15.75" customHeight="1">
      <c r="A11" s="33">
        <f>'Daftar mahasiswa'!A11</f>
        <v>1</v>
      </c>
      <c r="B11" s="18" t="str">
        <f>'Daftar mahasiswa'!B11</f>
        <v>2400001064</v>
      </c>
      <c r="C11" s="10" t="str">
        <f>'Daftar mahasiswa'!C11</f>
        <v>RAFIFA KHAIRUNNISA</v>
      </c>
      <c r="D11" s="55">
        <v>70</v>
      </c>
      <c r="E11" s="55"/>
      <c r="F11" s="55"/>
      <c r="G11" s="55"/>
      <c r="H11" s="55"/>
      <c r="I11" s="55"/>
      <c r="J11" s="55"/>
      <c r="K11" s="55"/>
      <c r="L11" s="70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33">
        <f>'Daftar mahasiswa'!A12</f>
        <v>2</v>
      </c>
      <c r="B12" s="18" t="str">
        <f>'Daftar mahasiswa'!B12</f>
        <v>2400001065</v>
      </c>
      <c r="C12" s="10" t="str">
        <f>'Daftar mahasiswa'!C12</f>
        <v>ZAHRA AULIA DEWI</v>
      </c>
      <c r="D12" s="55">
        <v>70</v>
      </c>
      <c r="E12" s="55"/>
      <c r="F12" s="55"/>
      <c r="G12" s="55"/>
      <c r="H12" s="55"/>
      <c r="I12" s="55"/>
      <c r="J12" s="55"/>
      <c r="K12" s="55"/>
      <c r="L12" s="70">
        <f t="shared" si="0"/>
        <v>0</v>
      </c>
      <c r="M12" s="61" t="e">
        <f t="shared" si="1"/>
        <v>#DIV/0!</v>
      </c>
    </row>
    <row r="13" spans="1:13" ht="15.75" customHeight="1">
      <c r="A13" s="33">
        <f>'Daftar mahasiswa'!A13</f>
        <v>3</v>
      </c>
      <c r="B13" s="18" t="str">
        <f>'Daftar mahasiswa'!B13</f>
        <v>2400001067</v>
      </c>
      <c r="C13" s="10" t="str">
        <f>'Daftar mahasiswa'!C13</f>
        <v>TALITHA SALWA NIRMALA</v>
      </c>
      <c r="D13" s="55">
        <v>0</v>
      </c>
      <c r="E13" s="55"/>
      <c r="F13" s="55"/>
      <c r="G13" s="55"/>
      <c r="H13" s="55"/>
      <c r="I13" s="55"/>
      <c r="J13" s="55"/>
      <c r="K13" s="55"/>
      <c r="L13" s="70">
        <f t="shared" si="0"/>
        <v>0</v>
      </c>
      <c r="M13" s="61" t="e">
        <f t="shared" si="1"/>
        <v>#DIV/0!</v>
      </c>
    </row>
    <row r="14" spans="1:13" ht="15.75" customHeight="1">
      <c r="A14" s="33">
        <f>'Daftar mahasiswa'!A14</f>
        <v>4</v>
      </c>
      <c r="B14" s="33" t="str">
        <f>'Daftar mahasiswa'!B14</f>
        <v>2400001068</v>
      </c>
      <c r="C14" s="56" t="str">
        <f>'Daftar mahasiswa'!C14</f>
        <v>MUHAMMAD FASIHULLISAN</v>
      </c>
      <c r="D14" s="55">
        <v>70</v>
      </c>
      <c r="E14" s="55"/>
      <c r="F14" s="55"/>
      <c r="G14" s="55"/>
      <c r="H14" s="55"/>
      <c r="I14" s="55"/>
      <c r="J14" s="55"/>
      <c r="K14" s="55"/>
      <c r="L14" s="70">
        <f t="shared" si="0"/>
        <v>0</v>
      </c>
      <c r="M14" s="61" t="e">
        <f t="shared" si="1"/>
        <v>#DIV/0!</v>
      </c>
    </row>
    <row r="15" spans="1:13" ht="15.75" customHeight="1">
      <c r="A15" s="33">
        <f>'Daftar mahasiswa'!A15</f>
        <v>5</v>
      </c>
      <c r="B15" s="33" t="str">
        <f>'Daftar mahasiswa'!B15</f>
        <v>2400001069</v>
      </c>
      <c r="C15" s="56" t="str">
        <f>'Daftar mahasiswa'!C15</f>
        <v>AMELIA PUTRI JULIYANTI</v>
      </c>
      <c r="D15" s="55">
        <v>70</v>
      </c>
      <c r="E15" s="55"/>
      <c r="F15" s="55"/>
      <c r="G15" s="55"/>
      <c r="H15" s="55"/>
      <c r="I15" s="55"/>
      <c r="J15" s="55"/>
      <c r="K15" s="55"/>
      <c r="L15" s="70">
        <f t="shared" si="0"/>
        <v>0</v>
      </c>
      <c r="M15" s="61" t="e">
        <f t="shared" si="1"/>
        <v>#DIV/0!</v>
      </c>
    </row>
    <row r="16" spans="1:13" ht="15.75" customHeight="1">
      <c r="A16" s="33">
        <f>'Daftar mahasiswa'!A16</f>
        <v>6</v>
      </c>
      <c r="B16" s="33" t="str">
        <f>'Daftar mahasiswa'!B16</f>
        <v>2400001070</v>
      </c>
      <c r="C16" s="56" t="str">
        <f>'Daftar mahasiswa'!C16</f>
        <v>FITRI AHMAD</v>
      </c>
      <c r="D16" s="55">
        <v>70</v>
      </c>
      <c r="E16" s="55"/>
      <c r="F16" s="55"/>
      <c r="G16" s="55"/>
      <c r="H16" s="55"/>
      <c r="I16" s="55"/>
      <c r="J16" s="55"/>
      <c r="K16" s="55"/>
      <c r="L16" s="70">
        <f t="shared" si="0"/>
        <v>0</v>
      </c>
      <c r="M16" s="61" t="e">
        <f t="shared" si="1"/>
        <v>#DIV/0!</v>
      </c>
    </row>
    <row r="17" spans="1:13" ht="15.75" customHeight="1">
      <c r="A17" s="33">
        <f>'Daftar mahasiswa'!A17</f>
        <v>7</v>
      </c>
      <c r="B17" s="33" t="str">
        <f>'Daftar mahasiswa'!B17</f>
        <v>2400001071</v>
      </c>
      <c r="C17" s="56" t="str">
        <f>'Daftar mahasiswa'!C17</f>
        <v>QONNI GHINA KUSUMA HATI</v>
      </c>
      <c r="D17" s="55">
        <v>70</v>
      </c>
      <c r="E17" s="55"/>
      <c r="F17" s="55"/>
      <c r="G17" s="55"/>
      <c r="H17" s="55"/>
      <c r="I17" s="55"/>
      <c r="J17" s="55"/>
      <c r="K17" s="55"/>
      <c r="L17" s="70">
        <f t="shared" si="0"/>
        <v>0</v>
      </c>
      <c r="M17" s="61" t="e">
        <f t="shared" si="1"/>
        <v>#DIV/0!</v>
      </c>
    </row>
    <row r="18" spans="1:13" ht="15.75" customHeight="1">
      <c r="A18" s="33">
        <f>'Daftar mahasiswa'!A18</f>
        <v>8</v>
      </c>
      <c r="B18" s="33" t="str">
        <f>'Daftar mahasiswa'!B18</f>
        <v>2400001075</v>
      </c>
      <c r="C18" s="56" t="str">
        <f>'Daftar mahasiswa'!C18</f>
        <v>ALDY FAHMI AZIS</v>
      </c>
      <c r="D18" s="55">
        <v>70</v>
      </c>
      <c r="E18" s="55"/>
      <c r="F18" s="55"/>
      <c r="G18" s="55"/>
      <c r="H18" s="55"/>
      <c r="I18" s="55"/>
      <c r="J18" s="55"/>
      <c r="K18" s="55"/>
      <c r="L18" s="70">
        <f t="shared" si="0"/>
        <v>0</v>
      </c>
      <c r="M18" s="61" t="e">
        <f t="shared" si="1"/>
        <v>#DIV/0!</v>
      </c>
    </row>
    <row r="19" spans="1:13" ht="15.75" customHeight="1">
      <c r="A19" s="33">
        <f>'Daftar mahasiswa'!A19</f>
        <v>9</v>
      </c>
      <c r="B19" s="33" t="str">
        <f>'Daftar mahasiswa'!B19</f>
        <v>2400001076</v>
      </c>
      <c r="C19" s="56" t="str">
        <f>'Daftar mahasiswa'!C19</f>
        <v>FARHAN ABIANSYACH</v>
      </c>
      <c r="D19" s="55">
        <v>70</v>
      </c>
      <c r="E19" s="55"/>
      <c r="F19" s="55"/>
      <c r="G19" s="55"/>
      <c r="H19" s="55"/>
      <c r="I19" s="55"/>
      <c r="J19" s="55"/>
      <c r="K19" s="55"/>
      <c r="L19" s="70">
        <f t="shared" si="0"/>
        <v>0</v>
      </c>
      <c r="M19" s="61" t="e">
        <f t="shared" si="1"/>
        <v>#DIV/0!</v>
      </c>
    </row>
    <row r="20" spans="1:13" ht="15.75" customHeight="1">
      <c r="A20" s="33">
        <f>'Daftar mahasiswa'!A20</f>
        <v>10</v>
      </c>
      <c r="B20" s="33" t="str">
        <f>'Daftar mahasiswa'!B20</f>
        <v>2400001077</v>
      </c>
      <c r="C20" s="56" t="str">
        <f>'Daftar mahasiswa'!C20</f>
        <v>NASYWA PUTRI SALMA</v>
      </c>
      <c r="D20" s="55">
        <v>70</v>
      </c>
      <c r="E20" s="55"/>
      <c r="F20" s="55"/>
      <c r="G20" s="55"/>
      <c r="H20" s="55"/>
      <c r="I20" s="55"/>
      <c r="J20" s="55"/>
      <c r="K20" s="55"/>
      <c r="L20" s="70">
        <f t="shared" si="0"/>
        <v>0</v>
      </c>
      <c r="M20" s="61" t="e">
        <f t="shared" si="1"/>
        <v>#DIV/0!</v>
      </c>
    </row>
    <row r="21" spans="1:13" ht="15.75" customHeight="1">
      <c r="A21" s="33">
        <f>'Daftar mahasiswa'!A21</f>
        <v>11</v>
      </c>
      <c r="B21" s="33" t="str">
        <f>'Daftar mahasiswa'!B21</f>
        <v>2400001079</v>
      </c>
      <c r="C21" s="56" t="str">
        <f>'Daftar mahasiswa'!C21</f>
        <v>ANGGITA ELSYA ZABRINA</v>
      </c>
      <c r="D21" s="55">
        <v>70</v>
      </c>
      <c r="E21" s="55"/>
      <c r="F21" s="55"/>
      <c r="G21" s="55"/>
      <c r="H21" s="55"/>
      <c r="I21" s="55"/>
      <c r="J21" s="55"/>
      <c r="K21" s="55"/>
      <c r="L21" s="70">
        <f t="shared" si="0"/>
        <v>0</v>
      </c>
      <c r="M21" s="61" t="e">
        <f t="shared" si="1"/>
        <v>#DIV/0!</v>
      </c>
    </row>
    <row r="22" spans="1:13" ht="15.75" customHeight="1">
      <c r="A22" s="33">
        <f>'Daftar mahasiswa'!A22</f>
        <v>12</v>
      </c>
      <c r="B22" s="33" t="str">
        <f>'Daftar mahasiswa'!B22</f>
        <v>2400001080</v>
      </c>
      <c r="C22" s="56" t="str">
        <f>'Daftar mahasiswa'!C22</f>
        <v>SHIVANA NAYLA PUTRI</v>
      </c>
      <c r="D22" s="55">
        <v>70</v>
      </c>
      <c r="E22" s="55"/>
      <c r="F22" s="55"/>
      <c r="G22" s="55"/>
      <c r="H22" s="55"/>
      <c r="I22" s="55"/>
      <c r="J22" s="55"/>
      <c r="K22" s="55"/>
      <c r="L22" s="70">
        <f t="shared" si="0"/>
        <v>0</v>
      </c>
      <c r="M22" s="61" t="e">
        <f t="shared" si="1"/>
        <v>#DIV/0!</v>
      </c>
    </row>
    <row r="23" spans="1:13" ht="15.75" customHeight="1">
      <c r="A23" s="33">
        <f>'Daftar mahasiswa'!A23</f>
        <v>13</v>
      </c>
      <c r="B23" s="33" t="str">
        <f>'Daftar mahasiswa'!B23</f>
        <v>2400001081</v>
      </c>
      <c r="C23" s="56" t="str">
        <f>'Daftar mahasiswa'!C23</f>
        <v>DINAR ZAZA AULIA</v>
      </c>
      <c r="D23" s="55">
        <v>70</v>
      </c>
      <c r="E23" s="55"/>
      <c r="F23" s="55"/>
      <c r="G23" s="55"/>
      <c r="H23" s="55"/>
      <c r="I23" s="55"/>
      <c r="J23" s="55"/>
      <c r="K23" s="55"/>
      <c r="L23" s="70">
        <f t="shared" si="0"/>
        <v>0</v>
      </c>
      <c r="M23" s="61" t="e">
        <f t="shared" si="1"/>
        <v>#DIV/0!</v>
      </c>
    </row>
    <row r="24" spans="1:13" ht="15.75" customHeight="1">
      <c r="A24" s="33">
        <f>'Daftar mahasiswa'!A24</f>
        <v>14</v>
      </c>
      <c r="B24" s="33" t="str">
        <f>'Daftar mahasiswa'!B24</f>
        <v>2400001082</v>
      </c>
      <c r="C24" s="56" t="str">
        <f>'Daftar mahasiswa'!C24</f>
        <v>NABILA SINTIA ZAHRANI</v>
      </c>
      <c r="D24" s="55">
        <v>70</v>
      </c>
      <c r="E24" s="55"/>
      <c r="F24" s="55"/>
      <c r="G24" s="55"/>
      <c r="H24" s="55"/>
      <c r="I24" s="55"/>
      <c r="J24" s="55"/>
      <c r="K24" s="55"/>
      <c r="L24" s="70">
        <f t="shared" si="0"/>
        <v>0</v>
      </c>
      <c r="M24" s="61" t="e">
        <f t="shared" si="1"/>
        <v>#DIV/0!</v>
      </c>
    </row>
    <row r="25" spans="1:13" ht="15.75" customHeight="1">
      <c r="A25" s="33">
        <f>'Daftar mahasiswa'!A25</f>
        <v>15</v>
      </c>
      <c r="B25" s="33" t="str">
        <f>'Daftar mahasiswa'!B25</f>
        <v>2400001083</v>
      </c>
      <c r="C25" s="56" t="str">
        <f>'Daftar mahasiswa'!C25</f>
        <v>RAHMA SHOFA</v>
      </c>
      <c r="D25" s="55">
        <v>70</v>
      </c>
      <c r="E25" s="55"/>
      <c r="F25" s="55"/>
      <c r="G25" s="55"/>
      <c r="H25" s="55"/>
      <c r="I25" s="55"/>
      <c r="J25" s="55"/>
      <c r="K25" s="55"/>
      <c r="L25" s="70">
        <f t="shared" si="0"/>
        <v>0</v>
      </c>
      <c r="M25" s="61" t="e">
        <f t="shared" si="1"/>
        <v>#DIV/0!</v>
      </c>
    </row>
    <row r="26" spans="1:13" ht="15.75" customHeight="1">
      <c r="A26" s="33">
        <f>'Daftar mahasiswa'!A26</f>
        <v>16</v>
      </c>
      <c r="B26" s="33" t="str">
        <f>'Daftar mahasiswa'!B26</f>
        <v>2400001084</v>
      </c>
      <c r="C26" s="56" t="str">
        <f>'Daftar mahasiswa'!C26</f>
        <v>ALVIA WANDA RAMADHANI</v>
      </c>
      <c r="D26" s="55">
        <v>80</v>
      </c>
      <c r="E26" s="55"/>
      <c r="F26" s="55"/>
      <c r="G26" s="55"/>
      <c r="H26" s="55"/>
      <c r="I26" s="55"/>
      <c r="J26" s="55"/>
      <c r="K26" s="55"/>
      <c r="L26" s="70">
        <f t="shared" si="0"/>
        <v>0</v>
      </c>
      <c r="M26" s="61" t="e">
        <f t="shared" si="1"/>
        <v>#DIV/0!</v>
      </c>
    </row>
    <row r="27" spans="1:13" ht="15.75" customHeight="1">
      <c r="A27" s="33">
        <f>'Daftar mahasiswa'!A27</f>
        <v>17</v>
      </c>
      <c r="B27" s="33" t="str">
        <f>'Daftar mahasiswa'!B27</f>
        <v>2400001085</v>
      </c>
      <c r="C27" s="56" t="str">
        <f>'Daftar mahasiswa'!C27</f>
        <v>AHADIATI NISAUL 'ALIA</v>
      </c>
      <c r="D27" s="55">
        <v>70</v>
      </c>
      <c r="E27" s="55"/>
      <c r="F27" s="55"/>
      <c r="G27" s="55"/>
      <c r="H27" s="55"/>
      <c r="I27" s="55"/>
      <c r="J27" s="55"/>
      <c r="K27" s="55"/>
      <c r="L27" s="70">
        <f t="shared" si="0"/>
        <v>0</v>
      </c>
      <c r="M27" s="61" t="e">
        <f t="shared" si="1"/>
        <v>#DIV/0!</v>
      </c>
    </row>
    <row r="28" spans="1:13" ht="15.75" customHeight="1">
      <c r="A28" s="33">
        <f>'Daftar mahasiswa'!A28</f>
        <v>18</v>
      </c>
      <c r="B28" s="33" t="str">
        <f>'Daftar mahasiswa'!B28</f>
        <v>2400001086</v>
      </c>
      <c r="C28" s="56" t="str">
        <f>'Daftar mahasiswa'!C28</f>
        <v>NABILA NURUL AZIZAH</v>
      </c>
      <c r="D28" s="55">
        <v>70</v>
      </c>
      <c r="E28" s="55"/>
      <c r="F28" s="55"/>
      <c r="G28" s="55"/>
      <c r="H28" s="55"/>
      <c r="I28" s="55"/>
      <c r="J28" s="55"/>
      <c r="K28" s="55"/>
      <c r="L28" s="70">
        <f t="shared" si="0"/>
        <v>0</v>
      </c>
      <c r="M28" s="61" t="e">
        <f t="shared" si="1"/>
        <v>#DIV/0!</v>
      </c>
    </row>
    <row r="29" spans="1:13" ht="15.75" customHeight="1">
      <c r="A29" s="33">
        <f>'Daftar mahasiswa'!A29</f>
        <v>19</v>
      </c>
      <c r="B29" s="33" t="str">
        <f>'Daftar mahasiswa'!B29</f>
        <v>2400001087</v>
      </c>
      <c r="C29" s="56" t="str">
        <f>'Daftar mahasiswa'!C29</f>
        <v>DINI EKA RAHAYU</v>
      </c>
      <c r="D29" s="55">
        <v>70</v>
      </c>
      <c r="E29" s="55"/>
      <c r="F29" s="55"/>
      <c r="G29" s="55"/>
      <c r="H29" s="55"/>
      <c r="I29" s="55"/>
      <c r="J29" s="55"/>
      <c r="K29" s="55"/>
      <c r="L29" s="70">
        <f t="shared" si="0"/>
        <v>0</v>
      </c>
      <c r="M29" s="61" t="e">
        <f t="shared" si="1"/>
        <v>#DIV/0!</v>
      </c>
    </row>
    <row r="30" spans="1:13" ht="15.75" customHeight="1">
      <c r="A30" s="33">
        <f>'Daftar mahasiswa'!A30</f>
        <v>20</v>
      </c>
      <c r="B30" s="33" t="str">
        <f>'Daftar mahasiswa'!B30</f>
        <v>2400001088</v>
      </c>
      <c r="C30" s="56" t="str">
        <f>'Daftar mahasiswa'!C30</f>
        <v>SALSA KHOIRUN NISA</v>
      </c>
      <c r="D30" s="55">
        <v>70</v>
      </c>
      <c r="E30" s="55"/>
      <c r="F30" s="55"/>
      <c r="G30" s="55"/>
      <c r="H30" s="55"/>
      <c r="I30" s="55"/>
      <c r="J30" s="55"/>
      <c r="K30" s="55"/>
      <c r="L30" s="70">
        <f t="shared" si="0"/>
        <v>0</v>
      </c>
      <c r="M30" s="61" t="e">
        <f t="shared" si="1"/>
        <v>#DIV/0!</v>
      </c>
    </row>
    <row r="31" spans="1:13" ht="15.75" customHeight="1">
      <c r="A31" s="33">
        <f>'Daftar mahasiswa'!A31</f>
        <v>21</v>
      </c>
      <c r="B31" s="33" t="str">
        <f>'Daftar mahasiswa'!B31</f>
        <v>2400001089</v>
      </c>
      <c r="C31" s="56" t="str">
        <f>'Daftar mahasiswa'!C31</f>
        <v>LUTHFIATUL ATIQOH MURSYIDAH</v>
      </c>
      <c r="D31" s="55">
        <v>70</v>
      </c>
      <c r="E31" s="55"/>
      <c r="F31" s="55"/>
      <c r="G31" s="55"/>
      <c r="H31" s="55"/>
      <c r="I31" s="55"/>
      <c r="J31" s="55"/>
      <c r="K31" s="55"/>
      <c r="L31" s="70">
        <f t="shared" si="0"/>
        <v>0</v>
      </c>
      <c r="M31" s="61" t="e">
        <f t="shared" si="1"/>
        <v>#DIV/0!</v>
      </c>
    </row>
    <row r="32" spans="1:13" ht="15.75" customHeight="1">
      <c r="A32" s="33">
        <f>'Daftar mahasiswa'!A32</f>
        <v>22</v>
      </c>
      <c r="B32" s="33" t="str">
        <f>'Daftar mahasiswa'!B32</f>
        <v>2400001092</v>
      </c>
      <c r="C32" s="56" t="str">
        <f>'Daftar mahasiswa'!C32</f>
        <v>RAFLI YUDHA AMIRANTO</v>
      </c>
      <c r="D32" s="55">
        <v>70</v>
      </c>
      <c r="E32" s="55"/>
      <c r="F32" s="55"/>
      <c r="G32" s="55"/>
      <c r="H32" s="55"/>
      <c r="I32" s="55"/>
      <c r="J32" s="55"/>
      <c r="K32" s="55"/>
      <c r="L32" s="70">
        <f t="shared" si="0"/>
        <v>0</v>
      </c>
      <c r="M32" s="61" t="e">
        <f t="shared" si="1"/>
        <v>#DIV/0!</v>
      </c>
    </row>
    <row r="33" spans="1:13" ht="15.75" customHeight="1">
      <c r="A33" s="33">
        <f>'Daftar mahasiswa'!A33</f>
        <v>23</v>
      </c>
      <c r="B33" s="33" t="str">
        <f>'Daftar mahasiswa'!B33</f>
        <v>2400001093</v>
      </c>
      <c r="C33" s="56" t="str">
        <f>'Daftar mahasiswa'!C33</f>
        <v>CANDA DISNA RAHMATIA PUTRI</v>
      </c>
      <c r="D33" s="55">
        <v>70</v>
      </c>
      <c r="E33" s="55"/>
      <c r="F33" s="55"/>
      <c r="G33" s="55"/>
      <c r="H33" s="55"/>
      <c r="I33" s="55"/>
      <c r="J33" s="55"/>
      <c r="K33" s="55"/>
      <c r="L33" s="70">
        <f t="shared" si="0"/>
        <v>0</v>
      </c>
      <c r="M33" s="61" t="e">
        <f t="shared" si="1"/>
        <v>#DIV/0!</v>
      </c>
    </row>
    <row r="34" spans="1:13" ht="15.75" customHeight="1">
      <c r="A34" s="33">
        <f>'Daftar mahasiswa'!A34</f>
        <v>24</v>
      </c>
      <c r="B34" s="33" t="str">
        <f>'Daftar mahasiswa'!B34</f>
        <v>2400001094</v>
      </c>
      <c r="C34" s="56" t="str">
        <f>'Daftar mahasiswa'!C34</f>
        <v>RARA ANDHINI</v>
      </c>
      <c r="D34" s="55">
        <v>70</v>
      </c>
      <c r="E34" s="55"/>
      <c r="F34" s="55"/>
      <c r="G34" s="55"/>
      <c r="H34" s="55"/>
      <c r="I34" s="55"/>
      <c r="J34" s="55"/>
      <c r="K34" s="55"/>
      <c r="L34" s="70">
        <f t="shared" si="0"/>
        <v>0</v>
      </c>
      <c r="M34" s="61" t="e">
        <f t="shared" si="1"/>
        <v>#DIV/0!</v>
      </c>
    </row>
    <row r="35" spans="1:13" ht="15.75" customHeight="1">
      <c r="A35" s="33">
        <f>'Daftar mahasiswa'!A35</f>
        <v>25</v>
      </c>
      <c r="B35" s="33" t="str">
        <f>'Daftar mahasiswa'!B35</f>
        <v>2400001095</v>
      </c>
      <c r="C35" s="56" t="str">
        <f>'Daftar mahasiswa'!C35</f>
        <v>MUHAMMAD SALMAN AL FARIZI</v>
      </c>
      <c r="D35" s="55">
        <v>70</v>
      </c>
      <c r="E35" s="55"/>
      <c r="F35" s="55"/>
      <c r="G35" s="55"/>
      <c r="H35" s="55"/>
      <c r="I35" s="55"/>
      <c r="J35" s="55"/>
      <c r="K35" s="55"/>
      <c r="L35" s="70">
        <f t="shared" si="0"/>
        <v>0</v>
      </c>
      <c r="M35" s="61" t="e">
        <f t="shared" si="1"/>
        <v>#DIV/0!</v>
      </c>
    </row>
    <row r="36" spans="1:13" ht="15.75" customHeight="1">
      <c r="A36" s="33">
        <f>'Daftar mahasiswa'!A36</f>
        <v>26</v>
      </c>
      <c r="B36" s="33" t="str">
        <f>'Daftar mahasiswa'!B36</f>
        <v>2400001096</v>
      </c>
      <c r="C36" s="56" t="str">
        <f>'Daftar mahasiswa'!C36</f>
        <v>FAISHAL HANAFI SAPUTRA</v>
      </c>
      <c r="D36" s="55">
        <v>70</v>
      </c>
      <c r="E36" s="55"/>
      <c r="F36" s="55"/>
      <c r="G36" s="55"/>
      <c r="H36" s="55"/>
      <c r="I36" s="55"/>
      <c r="J36" s="55"/>
      <c r="K36" s="55"/>
      <c r="L36" s="70">
        <f t="shared" si="0"/>
        <v>0</v>
      </c>
      <c r="M36" s="61" t="e">
        <f t="shared" si="1"/>
        <v>#DIV/0!</v>
      </c>
    </row>
    <row r="37" spans="1:13" ht="15.75" customHeight="1">
      <c r="A37" s="33">
        <f>'Daftar mahasiswa'!A37</f>
        <v>27</v>
      </c>
      <c r="B37" s="33" t="str">
        <f>'Daftar mahasiswa'!B37</f>
        <v>2400001097</v>
      </c>
      <c r="C37" s="56" t="str">
        <f>'Daftar mahasiswa'!C37</f>
        <v>AGHNIA NUR AINI</v>
      </c>
      <c r="D37" s="55">
        <v>70</v>
      </c>
      <c r="E37" s="55"/>
      <c r="F37" s="55"/>
      <c r="G37" s="55"/>
      <c r="H37" s="55"/>
      <c r="I37" s="55"/>
      <c r="J37" s="55"/>
      <c r="K37" s="55"/>
      <c r="L37" s="70">
        <f t="shared" si="0"/>
        <v>0</v>
      </c>
      <c r="M37" s="61" t="e">
        <f t="shared" si="1"/>
        <v>#DIV/0!</v>
      </c>
    </row>
    <row r="38" spans="1:13" ht="15.75" customHeight="1">
      <c r="A38" s="33">
        <f>'Daftar mahasiswa'!A38</f>
        <v>28</v>
      </c>
      <c r="B38" s="33" t="str">
        <f>'Daftar mahasiswa'!B38</f>
        <v>2400001098</v>
      </c>
      <c r="C38" s="56" t="str">
        <f>'Daftar mahasiswa'!C38</f>
        <v>HASBY ASYIDIQI</v>
      </c>
      <c r="D38" s="55">
        <v>70</v>
      </c>
      <c r="E38" s="55"/>
      <c r="F38" s="55"/>
      <c r="G38" s="55"/>
      <c r="H38" s="55"/>
      <c r="I38" s="55"/>
      <c r="J38" s="55"/>
      <c r="K38" s="55"/>
      <c r="L38" s="70">
        <f t="shared" si="0"/>
        <v>0</v>
      </c>
      <c r="M38" s="61" t="e">
        <f t="shared" si="1"/>
        <v>#DIV/0!</v>
      </c>
    </row>
    <row r="39" spans="1:13" ht="15.75" customHeight="1">
      <c r="A39" s="33">
        <f>'Daftar mahasiswa'!A39</f>
        <v>29</v>
      </c>
      <c r="B39" s="33" t="str">
        <f>'Daftar mahasiswa'!B39</f>
        <v>2400001101</v>
      </c>
      <c r="C39" s="56" t="str">
        <f>'Daftar mahasiswa'!C39</f>
        <v>TALITHA SHAFA SYALSABHILA</v>
      </c>
      <c r="D39" s="55">
        <v>70</v>
      </c>
      <c r="E39" s="55"/>
      <c r="F39" s="55"/>
      <c r="G39" s="55"/>
      <c r="H39" s="55"/>
      <c r="I39" s="55"/>
      <c r="J39" s="55"/>
      <c r="K39" s="55"/>
      <c r="L39" s="70">
        <f t="shared" si="0"/>
        <v>0</v>
      </c>
      <c r="M39" s="61" t="e">
        <f t="shared" si="1"/>
        <v>#DIV/0!</v>
      </c>
    </row>
    <row r="40" spans="1:13" ht="15.75" customHeight="1">
      <c r="A40" s="33">
        <f>'Daftar mahasiswa'!A40</f>
        <v>30</v>
      </c>
      <c r="B40" s="33" t="str">
        <f>'Daftar mahasiswa'!B40</f>
        <v>2400001102</v>
      </c>
      <c r="C40" s="56" t="str">
        <f>'Daftar mahasiswa'!C40</f>
        <v>CITRA RIZKA KHOIRUNNISA</v>
      </c>
      <c r="D40" s="55">
        <v>70</v>
      </c>
      <c r="E40" s="55"/>
      <c r="F40" s="55"/>
      <c r="G40" s="55"/>
      <c r="H40" s="55"/>
      <c r="I40" s="55"/>
      <c r="J40" s="55"/>
      <c r="K40" s="55"/>
      <c r="L40" s="70">
        <f t="shared" si="0"/>
        <v>0</v>
      </c>
      <c r="M40" s="61" t="e">
        <f t="shared" si="1"/>
        <v>#DIV/0!</v>
      </c>
    </row>
    <row r="41" spans="1:13" ht="15.75" customHeight="1">
      <c r="A41" s="33">
        <f>'Daftar mahasiswa'!A41</f>
        <v>31</v>
      </c>
      <c r="B41" s="33" t="str">
        <f>'Daftar mahasiswa'!B41</f>
        <v>2400001103</v>
      </c>
      <c r="C41" s="56" t="str">
        <f>'Daftar mahasiswa'!C41</f>
        <v>RADITYA DANAR FATTAN AZZILA</v>
      </c>
      <c r="D41" s="55">
        <v>70</v>
      </c>
      <c r="E41" s="55"/>
      <c r="F41" s="55"/>
      <c r="G41" s="55"/>
      <c r="H41" s="55"/>
      <c r="I41" s="55"/>
      <c r="J41" s="55"/>
      <c r="K41" s="55"/>
      <c r="L41" s="70">
        <f t="shared" si="0"/>
        <v>0</v>
      </c>
      <c r="M41" s="61" t="e">
        <f t="shared" si="1"/>
        <v>#DIV/0!</v>
      </c>
    </row>
    <row r="42" spans="1:13" ht="15.75" customHeight="1">
      <c r="A42" s="33">
        <f>'Daftar mahasiswa'!A42</f>
        <v>32</v>
      </c>
      <c r="B42" s="33" t="str">
        <f>'Daftar mahasiswa'!B42</f>
        <v>2400001104</v>
      </c>
      <c r="C42" s="56" t="str">
        <f>'Daftar mahasiswa'!C42</f>
        <v>RIDA ISMAWATI</v>
      </c>
      <c r="D42" s="55">
        <v>70</v>
      </c>
      <c r="E42" s="55"/>
      <c r="F42" s="55"/>
      <c r="G42" s="55"/>
      <c r="H42" s="55"/>
      <c r="I42" s="55"/>
      <c r="J42" s="55"/>
      <c r="K42" s="55"/>
      <c r="L42" s="70">
        <f t="shared" si="0"/>
        <v>0</v>
      </c>
      <c r="M42" s="61" t="e">
        <f t="shared" si="1"/>
        <v>#DIV/0!</v>
      </c>
    </row>
    <row r="43" spans="1:13" ht="15.75" customHeight="1">
      <c r="A43" s="33">
        <f>'Daftar mahasiswa'!A43</f>
        <v>33</v>
      </c>
      <c r="B43" s="33" t="str">
        <f>'Daftar mahasiswa'!B43</f>
        <v>2400001105</v>
      </c>
      <c r="C43" s="56" t="str">
        <f>'Daftar mahasiswa'!C43</f>
        <v>WULAN DWI OCTA MULIA</v>
      </c>
      <c r="D43" s="55">
        <v>70</v>
      </c>
      <c r="E43" s="55"/>
      <c r="F43" s="55"/>
      <c r="G43" s="55"/>
      <c r="H43" s="55"/>
      <c r="I43" s="55"/>
      <c r="J43" s="55"/>
      <c r="K43" s="55"/>
      <c r="L43" s="70">
        <f t="shared" si="0"/>
        <v>0</v>
      </c>
      <c r="M43" s="61" t="e">
        <f t="shared" si="1"/>
        <v>#DIV/0!</v>
      </c>
    </row>
    <row r="44" spans="1:13" ht="15.75" customHeight="1">
      <c r="A44" s="33">
        <f>'Daftar mahasiswa'!A44</f>
        <v>34</v>
      </c>
      <c r="B44" s="33" t="str">
        <f>'Daftar mahasiswa'!B44</f>
        <v>2400001106</v>
      </c>
      <c r="C44" s="56" t="str">
        <f>'Daftar mahasiswa'!C44</f>
        <v>SYIFA HUSAINA</v>
      </c>
      <c r="D44" s="55">
        <v>70</v>
      </c>
      <c r="E44" s="55"/>
      <c r="F44" s="55"/>
      <c r="G44" s="55"/>
      <c r="H44" s="55"/>
      <c r="I44" s="55"/>
      <c r="J44" s="55"/>
      <c r="K44" s="55"/>
      <c r="L44" s="70">
        <f t="shared" si="0"/>
        <v>0</v>
      </c>
      <c r="M44" s="61" t="e">
        <f t="shared" si="1"/>
        <v>#DIV/0!</v>
      </c>
    </row>
    <row r="45" spans="1:13" ht="15.75" customHeight="1">
      <c r="A45" s="33">
        <f>'Daftar mahasiswa'!A45</f>
        <v>35</v>
      </c>
      <c r="B45" s="33" t="str">
        <f>'Daftar mahasiswa'!B45</f>
        <v>2411001032</v>
      </c>
      <c r="C45" s="56" t="str">
        <f>'Daftar mahasiswa'!C45</f>
        <v>ZAHIDA ZUKHRUF</v>
      </c>
      <c r="D45" s="55">
        <v>70</v>
      </c>
      <c r="E45" s="55"/>
      <c r="F45" s="55"/>
      <c r="G45" s="55"/>
      <c r="H45" s="55"/>
      <c r="I45" s="55"/>
      <c r="J45" s="55"/>
      <c r="K45" s="55"/>
      <c r="L45" s="70">
        <f t="shared" si="0"/>
        <v>0</v>
      </c>
      <c r="M45" s="61" t="e">
        <f t="shared" si="1"/>
        <v>#DIV/0!</v>
      </c>
    </row>
    <row r="46" spans="1:13" ht="15.75" customHeight="1">
      <c r="A46" s="33">
        <f>'Daftar mahasiswa'!A46</f>
        <v>36</v>
      </c>
      <c r="B46" s="33" t="str">
        <f>'Daftar mahasiswa'!B46</f>
        <v>2411001066</v>
      </c>
      <c r="C46" s="56" t="str">
        <f>'Daftar mahasiswa'!C46</f>
        <v>FAHMI AQILA BAIHAQI</v>
      </c>
      <c r="D46" s="55">
        <v>80</v>
      </c>
      <c r="E46" s="55"/>
      <c r="F46" s="55"/>
      <c r="G46" s="55"/>
      <c r="H46" s="55"/>
      <c r="I46" s="55"/>
      <c r="J46" s="55"/>
      <c r="K46" s="55"/>
      <c r="L46" s="70">
        <f t="shared" si="0"/>
        <v>0</v>
      </c>
      <c r="M46" s="61" t="e">
        <f t="shared" si="1"/>
        <v>#DIV/0!</v>
      </c>
    </row>
    <row r="47" spans="1:13" ht="15.75" customHeight="1">
      <c r="A47" s="33">
        <f>'Daftar mahasiswa'!A47</f>
        <v>37</v>
      </c>
      <c r="B47" s="33" t="str">
        <f>'Daftar mahasiswa'!B47</f>
        <v>2411001072</v>
      </c>
      <c r="C47" s="56" t="str">
        <f>'Daftar mahasiswa'!C47</f>
        <v>MUHAMMAD FIKRIA IZZUDDIN</v>
      </c>
      <c r="D47" s="55">
        <v>70</v>
      </c>
      <c r="E47" s="55"/>
      <c r="F47" s="55"/>
      <c r="G47" s="55"/>
      <c r="H47" s="55"/>
      <c r="I47" s="55"/>
      <c r="J47" s="55"/>
      <c r="K47" s="55"/>
      <c r="L47" s="70">
        <f t="shared" si="0"/>
        <v>0</v>
      </c>
      <c r="M47" s="61" t="e">
        <f t="shared" si="1"/>
        <v>#DIV/0!</v>
      </c>
    </row>
    <row r="48" spans="1:13" ht="15.75" customHeight="1">
      <c r="A48" s="33">
        <f>'Daftar mahasiswa'!A48</f>
        <v>38</v>
      </c>
      <c r="B48" s="33" t="str">
        <f>'Daftar mahasiswa'!B48</f>
        <v>2411001074</v>
      </c>
      <c r="C48" s="56" t="str">
        <f>'Daftar mahasiswa'!C48</f>
        <v>CAHAYA PERMATA DEHANTORO</v>
      </c>
      <c r="D48" s="55">
        <v>70</v>
      </c>
      <c r="E48" s="55"/>
      <c r="F48" s="55"/>
      <c r="G48" s="55"/>
      <c r="H48" s="55"/>
      <c r="I48" s="55"/>
      <c r="J48" s="55"/>
      <c r="K48" s="55"/>
      <c r="L48" s="70">
        <f t="shared" si="0"/>
        <v>0</v>
      </c>
      <c r="M48" s="61" t="e">
        <f t="shared" si="1"/>
        <v>#DIV/0!</v>
      </c>
    </row>
    <row r="49" spans="1:13" ht="15.75" customHeight="1">
      <c r="A49" s="33">
        <f>'Daftar mahasiswa'!A49</f>
        <v>39</v>
      </c>
      <c r="B49" s="33" t="str">
        <f>'Daftar mahasiswa'!B49</f>
        <v>2415001099</v>
      </c>
      <c r="C49" s="56" t="str">
        <f>'Daftar mahasiswa'!C49</f>
        <v>NENG NABILATUL ARSYIYAH</v>
      </c>
      <c r="D49" s="55">
        <v>85</v>
      </c>
      <c r="E49" s="55"/>
      <c r="F49" s="55"/>
      <c r="G49" s="55"/>
      <c r="H49" s="55"/>
      <c r="I49" s="55"/>
      <c r="J49" s="55"/>
      <c r="K49" s="55"/>
      <c r="L49" s="70">
        <f t="shared" si="0"/>
        <v>0</v>
      </c>
      <c r="M49" s="61" t="e">
        <f t="shared" si="1"/>
        <v>#DIV/0!</v>
      </c>
    </row>
    <row r="50" spans="1:13" ht="15.75" customHeight="1">
      <c r="A50" s="33">
        <f>'Daftar mahasiswa'!A50</f>
        <v>40</v>
      </c>
      <c r="B50" s="33" t="str">
        <f>'Daftar mahasiswa'!B50</f>
        <v>2415001100</v>
      </c>
      <c r="C50" s="56" t="str">
        <f>'Daftar mahasiswa'!C50</f>
        <v>RISKI</v>
      </c>
      <c r="D50" s="55">
        <v>89</v>
      </c>
      <c r="E50" s="55"/>
      <c r="F50" s="55"/>
      <c r="G50" s="55"/>
      <c r="H50" s="55"/>
      <c r="I50" s="55"/>
      <c r="J50" s="55"/>
      <c r="K50" s="55"/>
      <c r="L50" s="70">
        <f t="shared" si="0"/>
        <v>0</v>
      </c>
      <c r="M50" s="61" t="e">
        <f t="shared" si="1"/>
        <v>#DIV/0!</v>
      </c>
    </row>
    <row r="51" spans="1:13" ht="15.75" customHeight="1">
      <c r="A51" s="33">
        <f>'Daftar mahasiswa'!A51</f>
        <v>41</v>
      </c>
      <c r="B51" s="33" t="str">
        <f>'Daftar mahasiswa'!B51</f>
        <v>2444001073</v>
      </c>
      <c r="C51" s="56" t="str">
        <f>'Daftar mahasiswa'!C51</f>
        <v>DISNU RESWANDA</v>
      </c>
      <c r="D51" s="55">
        <v>70</v>
      </c>
      <c r="E51" s="55"/>
      <c r="F51" s="55"/>
      <c r="G51" s="55"/>
      <c r="H51" s="55"/>
      <c r="I51" s="55"/>
      <c r="J51" s="55"/>
      <c r="K51" s="55"/>
      <c r="L51" s="70">
        <f t="shared" si="0"/>
        <v>0</v>
      </c>
      <c r="M51" s="61" t="e">
        <f t="shared" si="1"/>
        <v>#DIV/0!</v>
      </c>
    </row>
    <row r="52" spans="1:13" ht="15.75" customHeight="1">
      <c r="A52" s="33">
        <f>'Daftar mahasiswa'!A52</f>
        <v>42</v>
      </c>
      <c r="B52" s="33">
        <f>'Daftar mahasiswa'!B52</f>
        <v>0</v>
      </c>
      <c r="C52" s="56">
        <f>'Daftar mahasiswa'!C52</f>
        <v>0</v>
      </c>
      <c r="D52" s="55">
        <v>70</v>
      </c>
      <c r="E52" s="55"/>
      <c r="F52" s="55"/>
      <c r="G52" s="55"/>
      <c r="H52" s="55"/>
      <c r="I52" s="55"/>
      <c r="J52" s="55"/>
      <c r="K52" s="55"/>
      <c r="L52" s="70">
        <f t="shared" si="0"/>
        <v>0</v>
      </c>
      <c r="M52" s="61" t="e">
        <f t="shared" si="1"/>
        <v>#DIV/0!</v>
      </c>
    </row>
    <row r="53" spans="1:13" ht="15.75" customHeight="1">
      <c r="A53" s="33">
        <f>'Daftar mahasiswa'!A53</f>
        <v>43</v>
      </c>
      <c r="B53" s="33">
        <f>'Daftar mahasiswa'!B53</f>
        <v>0</v>
      </c>
      <c r="C53" s="56">
        <f>'Daftar mahasiswa'!C53</f>
        <v>0</v>
      </c>
      <c r="D53" s="55">
        <v>89</v>
      </c>
      <c r="E53" s="55"/>
      <c r="F53" s="55"/>
      <c r="G53" s="55"/>
      <c r="H53" s="55"/>
      <c r="I53" s="55"/>
      <c r="J53" s="55"/>
      <c r="K53" s="55"/>
      <c r="L53" s="70">
        <f t="shared" si="0"/>
        <v>0</v>
      </c>
      <c r="M53" s="61" t="e">
        <f t="shared" si="1"/>
        <v>#DIV/0!</v>
      </c>
    </row>
    <row r="54" spans="1:13" ht="15.75" customHeight="1">
      <c r="A54" s="33">
        <f>'Daftar mahasiswa'!A54</f>
        <v>44</v>
      </c>
      <c r="B54" s="33">
        <f>'Daftar mahasiswa'!B54</f>
        <v>0</v>
      </c>
      <c r="C54" s="56">
        <f>'Daftar mahasiswa'!C54</f>
        <v>0</v>
      </c>
      <c r="D54" s="55">
        <v>70</v>
      </c>
      <c r="E54" s="55"/>
      <c r="F54" s="55"/>
      <c r="G54" s="55"/>
      <c r="H54" s="55"/>
      <c r="I54" s="55"/>
      <c r="J54" s="55"/>
      <c r="K54" s="55"/>
      <c r="L54" s="70">
        <f t="shared" si="0"/>
        <v>0</v>
      </c>
      <c r="M54" s="61" t="e">
        <f t="shared" si="1"/>
        <v>#DIV/0!</v>
      </c>
    </row>
    <row r="55" spans="1:13" ht="15.75" customHeight="1">
      <c r="A55" s="33">
        <f>'Daftar mahasiswa'!A55</f>
        <v>45</v>
      </c>
      <c r="B55" s="33">
        <f>'Daftar mahasiswa'!B55</f>
        <v>0</v>
      </c>
      <c r="C55" s="56">
        <f>'Daftar mahasiswa'!C55</f>
        <v>0</v>
      </c>
      <c r="D55" s="55">
        <v>89</v>
      </c>
      <c r="E55" s="55"/>
      <c r="F55" s="55"/>
      <c r="G55" s="55"/>
      <c r="H55" s="55"/>
      <c r="I55" s="55"/>
      <c r="J55" s="55"/>
      <c r="K55" s="55"/>
      <c r="L55" s="70">
        <f t="shared" si="0"/>
        <v>0</v>
      </c>
      <c r="M55" s="61" t="e">
        <f t="shared" si="1"/>
        <v>#DIV/0!</v>
      </c>
    </row>
    <row r="56" spans="1:13" ht="15.75" customHeight="1">
      <c r="A56" s="33">
        <f>'Daftar mahasiswa'!A56</f>
        <v>46</v>
      </c>
      <c r="B56" s="33">
        <f>'Daftar mahasiswa'!B56</f>
        <v>0</v>
      </c>
      <c r="C56" s="56">
        <f>'Daftar mahasiswa'!C56</f>
        <v>0</v>
      </c>
      <c r="D56" s="55">
        <v>70</v>
      </c>
      <c r="E56" s="55"/>
      <c r="F56" s="55"/>
      <c r="G56" s="55"/>
      <c r="H56" s="55"/>
      <c r="I56" s="55"/>
      <c r="J56" s="55"/>
      <c r="K56" s="55"/>
      <c r="L56" s="70">
        <f t="shared" si="0"/>
        <v>0</v>
      </c>
      <c r="M56" s="61" t="e">
        <f t="shared" si="1"/>
        <v>#DIV/0!</v>
      </c>
    </row>
    <row r="57" spans="1:13" ht="15.75" customHeight="1">
      <c r="A57" s="33">
        <f>'Daftar mahasiswa'!A57</f>
        <v>47</v>
      </c>
      <c r="B57" s="33">
        <f>'Daftar mahasiswa'!B57</f>
        <v>0</v>
      </c>
      <c r="C57" s="56">
        <f>'Daftar mahasiswa'!C57</f>
        <v>0</v>
      </c>
      <c r="D57" s="55">
        <v>88</v>
      </c>
      <c r="E57" s="55"/>
      <c r="F57" s="55"/>
      <c r="G57" s="55"/>
      <c r="H57" s="55"/>
      <c r="I57" s="55"/>
      <c r="J57" s="55"/>
      <c r="K57" s="55"/>
      <c r="L57" s="70">
        <f t="shared" si="0"/>
        <v>0</v>
      </c>
      <c r="M57" s="61" t="e">
        <f t="shared" si="1"/>
        <v>#DIV/0!</v>
      </c>
    </row>
    <row r="58" spans="1:13" ht="15.75" customHeight="1">
      <c r="A58" s="33">
        <f>'Daftar mahasiswa'!A58</f>
        <v>48</v>
      </c>
      <c r="B58" s="33">
        <f>'Daftar mahasiswa'!B58</f>
        <v>0</v>
      </c>
      <c r="C58" s="56">
        <f>'Daftar mahasiswa'!C58</f>
        <v>0</v>
      </c>
      <c r="D58" s="55">
        <v>70</v>
      </c>
      <c r="E58" s="55"/>
      <c r="F58" s="55"/>
      <c r="G58" s="55"/>
      <c r="H58" s="55"/>
      <c r="I58" s="55"/>
      <c r="J58" s="55"/>
      <c r="K58" s="55"/>
      <c r="L58" s="70">
        <f t="shared" si="0"/>
        <v>0</v>
      </c>
      <c r="M58" s="61" t="e">
        <f t="shared" si="1"/>
        <v>#DIV/0!</v>
      </c>
    </row>
    <row r="59" spans="1:13" ht="15.75" customHeight="1">
      <c r="A59" s="33">
        <f>'Daftar mahasiswa'!A59</f>
        <v>49</v>
      </c>
      <c r="B59" s="33">
        <f>'Daftar mahasiswa'!B59</f>
        <v>0</v>
      </c>
      <c r="C59" s="56">
        <f>'Daftar mahasiswa'!C59</f>
        <v>0</v>
      </c>
      <c r="D59" s="55">
        <v>70</v>
      </c>
      <c r="E59" s="55"/>
      <c r="F59" s="55"/>
      <c r="G59" s="55"/>
      <c r="H59" s="55"/>
      <c r="I59" s="55"/>
      <c r="J59" s="55"/>
      <c r="K59" s="55"/>
      <c r="L59" s="70">
        <f t="shared" si="0"/>
        <v>0</v>
      </c>
      <c r="M59" s="61" t="e">
        <f t="shared" si="1"/>
        <v>#DIV/0!</v>
      </c>
    </row>
    <row r="60" spans="1:13" ht="15.75" customHeight="1">
      <c r="A60" s="33">
        <f>'Daftar mahasiswa'!A60</f>
        <v>0</v>
      </c>
      <c r="B60" s="33">
        <f>'Daftar mahasiswa'!B60</f>
        <v>0</v>
      </c>
      <c r="C60" s="56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70">
        <f t="shared" si="0"/>
        <v>0</v>
      </c>
      <c r="M60" s="61" t="e">
        <f t="shared" si="1"/>
        <v>#DIV/0!</v>
      </c>
    </row>
    <row r="61" spans="1:13" ht="15.75" customHeight="1">
      <c r="A61" s="33">
        <f>'Daftar mahasiswa'!A61</f>
        <v>0</v>
      </c>
      <c r="B61" s="33">
        <f>'Daftar mahasiswa'!B61</f>
        <v>0</v>
      </c>
      <c r="C61" s="56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70">
        <f t="shared" si="0"/>
        <v>0</v>
      </c>
      <c r="M61" s="61" t="e">
        <f t="shared" si="1"/>
        <v>#DIV/0!</v>
      </c>
    </row>
    <row r="62" spans="1:13" ht="15.75" customHeight="1">
      <c r="A62" s="33">
        <f>'Daftar mahasiswa'!A62</f>
        <v>0</v>
      </c>
      <c r="B62" s="33">
        <f>'Daftar mahasiswa'!B62</f>
        <v>0</v>
      </c>
      <c r="C62" s="56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70">
        <f t="shared" si="0"/>
        <v>0</v>
      </c>
      <c r="M62" s="61" t="e">
        <f t="shared" si="1"/>
        <v>#DIV/0!</v>
      </c>
    </row>
    <row r="63" spans="1:13" ht="15.75" customHeight="1">
      <c r="A63" s="33">
        <f>'Daftar mahasiswa'!A63</f>
        <v>0</v>
      </c>
      <c r="B63" s="33">
        <f>'Daftar mahasiswa'!B63</f>
        <v>0</v>
      </c>
      <c r="C63" s="56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70">
        <f t="shared" si="0"/>
        <v>0</v>
      </c>
      <c r="M63" s="61" t="e">
        <f t="shared" si="1"/>
        <v>#DIV/0!</v>
      </c>
    </row>
    <row r="64" spans="1:13" ht="15.75" customHeight="1">
      <c r="A64" s="33">
        <f>'Daftar mahasiswa'!A64</f>
        <v>0</v>
      </c>
      <c r="B64" s="33">
        <f>'Daftar mahasiswa'!B64</f>
        <v>0</v>
      </c>
      <c r="C64" s="56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70">
        <f t="shared" si="0"/>
        <v>0</v>
      </c>
      <c r="M64" s="61" t="e">
        <f t="shared" si="1"/>
        <v>#DIV/0!</v>
      </c>
    </row>
    <row r="65" spans="1:13" ht="15.75" customHeight="1">
      <c r="A65" s="33">
        <f>'Daftar mahasiswa'!A65</f>
        <v>0</v>
      </c>
      <c r="B65" s="33">
        <f>'Daftar mahasiswa'!B65</f>
        <v>0</v>
      </c>
      <c r="C65" s="56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70">
        <f t="shared" si="0"/>
        <v>0</v>
      </c>
      <c r="M65" s="61" t="e">
        <f t="shared" si="1"/>
        <v>#DIV/0!</v>
      </c>
    </row>
    <row r="66" spans="1:13" ht="15.75" customHeight="1">
      <c r="A66" s="33">
        <f>'Daftar mahasiswa'!A66</f>
        <v>0</v>
      </c>
      <c r="B66" s="33">
        <f>'Daftar mahasiswa'!B66</f>
        <v>0</v>
      </c>
      <c r="C66" s="56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70">
        <f t="shared" si="0"/>
        <v>0</v>
      </c>
      <c r="M66" s="61" t="e">
        <f t="shared" si="1"/>
        <v>#DIV/0!</v>
      </c>
    </row>
    <row r="67" spans="1:13" ht="15.75" customHeight="1">
      <c r="A67" s="33">
        <f>'Daftar mahasiswa'!A67</f>
        <v>0</v>
      </c>
      <c r="B67" s="33">
        <f>'Daftar mahasiswa'!B67</f>
        <v>0</v>
      </c>
      <c r="C67" s="56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70">
        <f t="shared" si="0"/>
        <v>0</v>
      </c>
      <c r="M67" s="61" t="e">
        <f t="shared" si="1"/>
        <v>#DIV/0!</v>
      </c>
    </row>
    <row r="68" spans="1:13" ht="15.75" customHeight="1">
      <c r="A68" s="33">
        <f>'Daftar mahasiswa'!A68</f>
        <v>0</v>
      </c>
      <c r="B68" s="33">
        <f>'Daftar mahasiswa'!B68</f>
        <v>0</v>
      </c>
      <c r="C68" s="56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70">
        <f t="shared" si="0"/>
        <v>0</v>
      </c>
      <c r="M68" s="61" t="e">
        <f t="shared" si="1"/>
        <v>#DIV/0!</v>
      </c>
    </row>
    <row r="69" spans="1:13" ht="15.75" customHeight="1">
      <c r="A69" s="33">
        <f>'Daftar mahasiswa'!A69</f>
        <v>0</v>
      </c>
      <c r="B69" s="33">
        <f>'Daftar mahasiswa'!B69</f>
        <v>0</v>
      </c>
      <c r="C69" s="56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70">
        <f t="shared" si="0"/>
        <v>0</v>
      </c>
      <c r="M69" s="61" t="e">
        <f t="shared" si="1"/>
        <v>#DIV/0!</v>
      </c>
    </row>
    <row r="70" spans="1:13" ht="15.75" customHeight="1">
      <c r="A70" s="33">
        <f>'Daftar mahasiswa'!A70</f>
        <v>0</v>
      </c>
      <c r="B70" s="33">
        <f>'Daftar mahasiswa'!B70</f>
        <v>0</v>
      </c>
      <c r="C70" s="56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70">
        <f t="shared" si="0"/>
        <v>0</v>
      </c>
      <c r="M70" s="61" t="e">
        <f t="shared" si="1"/>
        <v>#DIV/0!</v>
      </c>
    </row>
    <row r="71" spans="1:13" ht="15.75" customHeight="1">
      <c r="A71" s="33">
        <f>'Daftar mahasiswa'!A71</f>
        <v>0</v>
      </c>
      <c r="B71" s="33">
        <f>'Daftar mahasiswa'!B71</f>
        <v>0</v>
      </c>
      <c r="C71" s="56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70">
        <f t="shared" si="0"/>
        <v>0</v>
      </c>
      <c r="M71" s="61" t="e">
        <f t="shared" si="1"/>
        <v>#DIV/0!</v>
      </c>
    </row>
    <row r="72" spans="1:13" ht="15.75" customHeight="1">
      <c r="A72" s="33">
        <f>'Daftar mahasiswa'!A72</f>
        <v>0</v>
      </c>
      <c r="B72" s="33">
        <f>'Daftar mahasiswa'!B72</f>
        <v>0</v>
      </c>
      <c r="C72" s="56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70">
        <f t="shared" si="0"/>
        <v>0</v>
      </c>
      <c r="M72" s="61" t="e">
        <f t="shared" si="1"/>
        <v>#DIV/0!</v>
      </c>
    </row>
    <row r="73" spans="1:13" ht="15.75" customHeight="1">
      <c r="A73" s="33">
        <f>'Daftar mahasiswa'!A73</f>
        <v>0</v>
      </c>
      <c r="B73" s="33">
        <f>'Daftar mahasiswa'!B73</f>
        <v>0</v>
      </c>
      <c r="C73" s="56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70">
        <f t="shared" si="0"/>
        <v>0</v>
      </c>
      <c r="M73" s="61" t="e">
        <f t="shared" si="1"/>
        <v>#DIV/0!</v>
      </c>
    </row>
    <row r="74" spans="1:13" ht="15.75" customHeight="1">
      <c r="A74" s="33">
        <f>'Daftar mahasiswa'!A74</f>
        <v>0</v>
      </c>
      <c r="B74" s="33">
        <f>'Daftar mahasiswa'!B74</f>
        <v>0</v>
      </c>
      <c r="C74" s="56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70">
        <f t="shared" si="0"/>
        <v>0</v>
      </c>
      <c r="M74" s="61" t="e">
        <f t="shared" si="1"/>
        <v>#DIV/0!</v>
      </c>
    </row>
    <row r="75" spans="1:13" ht="15.75" customHeight="1">
      <c r="A75" s="33">
        <f>'Daftar mahasiswa'!A75</f>
        <v>0</v>
      </c>
      <c r="B75" s="33">
        <f>'Daftar mahasiswa'!B75</f>
        <v>0</v>
      </c>
      <c r="C75" s="56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70">
        <f t="shared" si="0"/>
        <v>0</v>
      </c>
      <c r="M75" s="61" t="e">
        <f t="shared" si="1"/>
        <v>#DIV/0!</v>
      </c>
    </row>
    <row r="76" spans="1:13" ht="15.75" customHeight="1">
      <c r="A76" s="33">
        <f>'Daftar mahasiswa'!A76</f>
        <v>0</v>
      </c>
      <c r="B76" s="33">
        <f>'Daftar mahasiswa'!B76</f>
        <v>0</v>
      </c>
      <c r="C76" s="56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70">
        <f t="shared" si="0"/>
        <v>0</v>
      </c>
      <c r="M76" s="61" t="e">
        <f t="shared" si="1"/>
        <v>#DIV/0!</v>
      </c>
    </row>
    <row r="77" spans="1:13" ht="15.75" customHeight="1">
      <c r="A77" s="33">
        <f>'Daftar mahasiswa'!A77</f>
        <v>0</v>
      </c>
      <c r="B77" s="33">
        <f>'Daftar mahasiswa'!B77</f>
        <v>0</v>
      </c>
      <c r="C77" s="56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70">
        <f t="shared" si="0"/>
        <v>0</v>
      </c>
      <c r="M77" s="61" t="e">
        <f t="shared" si="1"/>
        <v>#DIV/0!</v>
      </c>
    </row>
    <row r="78" spans="1:13" ht="15.75" customHeight="1">
      <c r="A78" s="33">
        <f>'Daftar mahasiswa'!A78</f>
        <v>0</v>
      </c>
      <c r="B78" s="33">
        <f>'Daftar mahasiswa'!B78</f>
        <v>0</v>
      </c>
      <c r="C78" s="56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70">
        <f t="shared" si="0"/>
        <v>0</v>
      </c>
      <c r="M78" s="61" t="e">
        <f t="shared" si="1"/>
        <v>#DIV/0!</v>
      </c>
    </row>
    <row r="79" spans="1:13" ht="15.75" customHeight="1">
      <c r="A79" s="33">
        <f>'Daftar mahasiswa'!A79</f>
        <v>0</v>
      </c>
      <c r="B79" s="33">
        <f>'Daftar mahasiswa'!B79</f>
        <v>0</v>
      </c>
      <c r="C79" s="56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70">
        <f t="shared" si="0"/>
        <v>0</v>
      </c>
      <c r="M79" s="61" t="e">
        <f t="shared" si="1"/>
        <v>#DIV/0!</v>
      </c>
    </row>
    <row r="80" spans="1:13" ht="15.75" customHeight="1">
      <c r="A80" s="33">
        <f>'Daftar mahasiswa'!A80</f>
        <v>0</v>
      </c>
      <c r="B80" s="33">
        <f>'Daftar mahasiswa'!B80</f>
        <v>0</v>
      </c>
      <c r="C80" s="56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70">
        <f t="shared" si="0"/>
        <v>0</v>
      </c>
      <c r="M80" s="61" t="e">
        <f t="shared" si="1"/>
        <v>#DIV/0!</v>
      </c>
    </row>
    <row r="81" spans="1:13" ht="15.75" customHeight="1">
      <c r="A81" s="33">
        <f>'Daftar mahasiswa'!A81</f>
        <v>0</v>
      </c>
      <c r="B81" s="33">
        <f>'Daftar mahasiswa'!B81</f>
        <v>0</v>
      </c>
      <c r="C81" s="56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70">
        <f t="shared" si="0"/>
        <v>0</v>
      </c>
      <c r="M81" s="61" t="e">
        <f t="shared" si="1"/>
        <v>#DIV/0!</v>
      </c>
    </row>
    <row r="82" spans="1:13" ht="15.75" customHeight="1">
      <c r="A82" s="33">
        <f>'Daftar mahasiswa'!A82</f>
        <v>0</v>
      </c>
      <c r="B82" s="33">
        <f>'Daftar mahasiswa'!B82</f>
        <v>0</v>
      </c>
      <c r="C82" s="56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70">
        <f t="shared" si="0"/>
        <v>0</v>
      </c>
      <c r="M82" s="61" t="e">
        <f t="shared" si="1"/>
        <v>#DIV/0!</v>
      </c>
    </row>
    <row r="83" spans="1:13" ht="15.75" customHeight="1">
      <c r="A83" s="33">
        <f>'Daftar mahasiswa'!A83</f>
        <v>0</v>
      </c>
      <c r="B83" s="33">
        <f>'Daftar mahasiswa'!B83</f>
        <v>0</v>
      </c>
      <c r="C83" s="56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70">
        <f t="shared" si="0"/>
        <v>0</v>
      </c>
      <c r="M83" s="61" t="e">
        <f t="shared" si="1"/>
        <v>#DIV/0!</v>
      </c>
    </row>
    <row r="84" spans="1:13" ht="15.75" customHeight="1">
      <c r="A84" s="33">
        <f>'Daftar mahasiswa'!A84</f>
        <v>0</v>
      </c>
      <c r="B84" s="33">
        <f>'Daftar mahasiswa'!B84</f>
        <v>0</v>
      </c>
      <c r="C84" s="56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70">
        <f t="shared" si="0"/>
        <v>0</v>
      </c>
      <c r="M84" s="61" t="e">
        <f t="shared" si="1"/>
        <v>#DIV/0!</v>
      </c>
    </row>
    <row r="85" spans="1:13" ht="15.75" customHeight="1">
      <c r="A85" s="33">
        <f>'Daftar mahasiswa'!A85</f>
        <v>0</v>
      </c>
      <c r="B85" s="33">
        <f>'Daftar mahasiswa'!B85</f>
        <v>0</v>
      </c>
      <c r="C85" s="56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70">
        <f t="shared" si="0"/>
        <v>0</v>
      </c>
      <c r="M85" s="61" t="e">
        <f t="shared" si="1"/>
        <v>#DIV/0!</v>
      </c>
    </row>
    <row r="86" spans="1:13" ht="15.75" customHeight="1">
      <c r="A86" s="33">
        <f>'Daftar mahasiswa'!A86</f>
        <v>0</v>
      </c>
      <c r="B86" s="33">
        <f>'Daftar mahasiswa'!B86</f>
        <v>0</v>
      </c>
      <c r="C86" s="56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70">
        <f t="shared" ref="L86:L99" si="2">(D86*$D$8+E86*$E$8+F86*$F$8+G86*$G$8+H86*$H$8+I86*$I$8+J86*$J$8+K86*$K$8)/100</f>
        <v>0</v>
      </c>
      <c r="M86" s="61" t="e">
        <f t="shared" ref="M86:M99" si="3">L86/$L$8*100</f>
        <v>#DIV/0!</v>
      </c>
    </row>
    <row r="87" spans="1:13" ht="15.75" customHeight="1">
      <c r="A87" s="33">
        <f>'Daftar mahasiswa'!A87</f>
        <v>0</v>
      </c>
      <c r="B87" s="33">
        <f>'Daftar mahasiswa'!B87</f>
        <v>0</v>
      </c>
      <c r="C87" s="56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70">
        <f t="shared" si="2"/>
        <v>0</v>
      </c>
      <c r="M87" s="61" t="e">
        <f t="shared" si="3"/>
        <v>#DIV/0!</v>
      </c>
    </row>
    <row r="88" spans="1:13" ht="15.75" customHeight="1">
      <c r="A88" s="33">
        <f>'Daftar mahasiswa'!A88</f>
        <v>0</v>
      </c>
      <c r="B88" s="33">
        <f>'Daftar mahasiswa'!B88</f>
        <v>0</v>
      </c>
      <c r="C88" s="56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70">
        <f t="shared" si="2"/>
        <v>0</v>
      </c>
      <c r="M88" s="61" t="e">
        <f t="shared" si="3"/>
        <v>#DIV/0!</v>
      </c>
    </row>
    <row r="89" spans="1:13" ht="15.75" customHeight="1">
      <c r="A89" s="33">
        <f>'Daftar mahasiswa'!A89</f>
        <v>0</v>
      </c>
      <c r="B89" s="33">
        <f>'Daftar mahasiswa'!B89</f>
        <v>0</v>
      </c>
      <c r="C89" s="56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70">
        <f t="shared" si="2"/>
        <v>0</v>
      </c>
      <c r="M89" s="61" t="e">
        <f t="shared" si="3"/>
        <v>#DIV/0!</v>
      </c>
    </row>
    <row r="90" spans="1:13" ht="15.75" customHeight="1">
      <c r="A90" s="33">
        <f>'Daftar mahasiswa'!A90</f>
        <v>0</v>
      </c>
      <c r="B90" s="33">
        <f>'Daftar mahasiswa'!B90</f>
        <v>0</v>
      </c>
      <c r="C90" s="56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70">
        <f t="shared" si="2"/>
        <v>0</v>
      </c>
      <c r="M90" s="61" t="e">
        <f t="shared" si="3"/>
        <v>#DIV/0!</v>
      </c>
    </row>
    <row r="91" spans="1:13" ht="15.75" customHeight="1">
      <c r="A91" s="33">
        <f>'Daftar mahasiswa'!A91</f>
        <v>0</v>
      </c>
      <c r="B91" s="33">
        <f>'Daftar mahasiswa'!B91</f>
        <v>0</v>
      </c>
      <c r="C91" s="56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70">
        <f t="shared" si="2"/>
        <v>0</v>
      </c>
      <c r="M91" s="61" t="e">
        <f t="shared" si="3"/>
        <v>#DIV/0!</v>
      </c>
    </row>
    <row r="92" spans="1:13" ht="15.75" customHeight="1">
      <c r="A92" s="33">
        <f>'Daftar mahasiswa'!A92</f>
        <v>0</v>
      </c>
      <c r="B92" s="33">
        <f>'Daftar mahasiswa'!B92</f>
        <v>0</v>
      </c>
      <c r="C92" s="56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70">
        <f t="shared" si="2"/>
        <v>0</v>
      </c>
      <c r="M92" s="61" t="e">
        <f t="shared" si="3"/>
        <v>#DIV/0!</v>
      </c>
    </row>
    <row r="93" spans="1:13" ht="15.75" customHeight="1">
      <c r="A93" s="33">
        <f>'Daftar mahasiswa'!A93</f>
        <v>0</v>
      </c>
      <c r="B93" s="33">
        <f>'Daftar mahasiswa'!B93</f>
        <v>0</v>
      </c>
      <c r="C93" s="56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70">
        <f t="shared" si="2"/>
        <v>0</v>
      </c>
      <c r="M93" s="61" t="e">
        <f t="shared" si="3"/>
        <v>#DIV/0!</v>
      </c>
    </row>
    <row r="94" spans="1:13" ht="15.75" customHeight="1">
      <c r="A94" s="33">
        <f>'Daftar mahasiswa'!A94</f>
        <v>0</v>
      </c>
      <c r="B94" s="33">
        <f>'Daftar mahasiswa'!B94</f>
        <v>0</v>
      </c>
      <c r="C94" s="56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70">
        <f t="shared" si="2"/>
        <v>0</v>
      </c>
      <c r="M94" s="61" t="e">
        <f t="shared" si="3"/>
        <v>#DIV/0!</v>
      </c>
    </row>
    <row r="95" spans="1:13" ht="15.75" customHeight="1">
      <c r="A95" s="33">
        <f>'Daftar mahasiswa'!A95</f>
        <v>0</v>
      </c>
      <c r="B95" s="33">
        <f>'Daftar mahasiswa'!B95</f>
        <v>0</v>
      </c>
      <c r="C95" s="56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70">
        <f t="shared" si="2"/>
        <v>0</v>
      </c>
      <c r="M95" s="61" t="e">
        <f t="shared" si="3"/>
        <v>#DIV/0!</v>
      </c>
    </row>
    <row r="96" spans="1:13" ht="15.75" customHeight="1">
      <c r="A96" s="33">
        <f>'Daftar mahasiswa'!A96</f>
        <v>0</v>
      </c>
      <c r="B96" s="33">
        <f>'Daftar mahasiswa'!B96</f>
        <v>0</v>
      </c>
      <c r="C96" s="56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70">
        <f t="shared" si="2"/>
        <v>0</v>
      </c>
      <c r="M96" s="61" t="e">
        <f t="shared" si="3"/>
        <v>#DIV/0!</v>
      </c>
    </row>
    <row r="97" spans="1:13" ht="15.75" customHeight="1">
      <c r="A97" s="33">
        <f>'Daftar mahasiswa'!A97</f>
        <v>0</v>
      </c>
      <c r="B97" s="33">
        <f>'Daftar mahasiswa'!B97</f>
        <v>0</v>
      </c>
      <c r="C97" s="56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70">
        <f t="shared" si="2"/>
        <v>0</v>
      </c>
      <c r="M97" s="61" t="e">
        <f t="shared" si="3"/>
        <v>#DIV/0!</v>
      </c>
    </row>
    <row r="98" spans="1:13" ht="15.75" customHeight="1">
      <c r="A98" s="33">
        <f>'Daftar mahasiswa'!A98</f>
        <v>0</v>
      </c>
      <c r="B98" s="33">
        <f>'Daftar mahasiswa'!B98</f>
        <v>0</v>
      </c>
      <c r="C98" s="56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70">
        <f t="shared" si="2"/>
        <v>0</v>
      </c>
      <c r="M98" s="61" t="e">
        <f t="shared" si="3"/>
        <v>#DIV/0!</v>
      </c>
    </row>
    <row r="99" spans="1:13" ht="15.75" customHeight="1">
      <c r="A99" s="33">
        <f>'Daftar mahasiswa'!A99</f>
        <v>0</v>
      </c>
      <c r="B99" s="33">
        <f>'Daftar mahasiswa'!B99</f>
        <v>0</v>
      </c>
      <c r="C99" s="56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70">
        <f t="shared" si="2"/>
        <v>0</v>
      </c>
      <c r="M99" s="6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C4:K4"/>
  </mergeCells>
  <pageMargins left="0.75" right="0.75" top="1" bottom="1" header="0" footer="0"/>
  <pageSetup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outlinePr summaryBelow="0" summaryRight="0"/>
  </sheetPr>
  <dimension ref="A1:M1000"/>
  <sheetViews>
    <sheetView topLeftCell="A46" zoomScale="150" workbookViewId="0">
      <selection activeCell="D22" sqref="D22"/>
    </sheetView>
  </sheetViews>
  <sheetFormatPr defaultColWidth="14.453125" defaultRowHeight="15" customHeight="1"/>
  <cols>
    <col min="1" max="1" width="5.36328125" customWidth="1"/>
    <col min="2" max="2" width="13.6328125" customWidth="1"/>
    <col min="3" max="3" width="33.6328125" customWidth="1"/>
    <col min="4" max="4" width="7.453125" customWidth="1"/>
    <col min="5" max="5" width="6.81640625" customWidth="1"/>
    <col min="6" max="6" width="8.453125" customWidth="1"/>
    <col min="7" max="11" width="5.453125" customWidth="1"/>
    <col min="12" max="12" width="8.36328125" customWidth="1"/>
    <col min="13" max="13" width="14.453125" customWidth="1"/>
  </cols>
  <sheetData>
    <row r="1" spans="1:13" ht="24.75" customHeight="1">
      <c r="A1" s="172" t="s">
        <v>54</v>
      </c>
      <c r="B1" s="161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30.75" customHeight="1">
      <c r="A2" s="165" t="s">
        <v>65</v>
      </c>
      <c r="B2" s="166"/>
      <c r="C2" s="167" t="str">
        <f>'Daftar CPL'!D15</f>
        <v>Mampu berperan sebagai warga negara yang memiliki rasa kebangsaan dan cinta tanah air, taat hukum dan disiplin, menghargai keanekaragaman, mandiri dan bertanggung jawab.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ht="15.75" customHeight="1"/>
    <row r="4" spans="1:13" ht="15.75" customHeight="1">
      <c r="C4" s="50"/>
      <c r="D4" s="173" t="s">
        <v>56</v>
      </c>
      <c r="E4" s="163"/>
      <c r="F4" s="163"/>
      <c r="G4" s="163"/>
      <c r="H4" s="163"/>
      <c r="I4" s="163"/>
      <c r="J4" s="163"/>
      <c r="K4" s="161"/>
      <c r="L4" s="57" t="s">
        <v>57</v>
      </c>
      <c r="M4" s="1"/>
    </row>
    <row r="5" spans="1:13" ht="15.75" customHeight="1">
      <c r="C5" s="51" t="s">
        <v>40</v>
      </c>
      <c r="D5" s="52">
        <f>'Daftar CPL'!E54</f>
        <v>1</v>
      </c>
      <c r="E5" s="52">
        <f>'Daftar CPL'!F54</f>
        <v>0</v>
      </c>
      <c r="F5" s="52">
        <f>'Daftar CPL'!G54</f>
        <v>0</v>
      </c>
      <c r="G5" s="52">
        <f>'Daftar CPL'!H54</f>
        <v>0</v>
      </c>
      <c r="H5" s="52">
        <f>'Daftar CPL'!I54</f>
        <v>0</v>
      </c>
      <c r="I5" s="52">
        <f>'Daftar CPL'!J54</f>
        <v>0</v>
      </c>
      <c r="J5" s="52">
        <f>'Daftar CPL'!K54</f>
        <v>0</v>
      </c>
      <c r="K5" s="52">
        <f>'Daftar CPL'!L54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CPL'!E55</f>
        <v>1</v>
      </c>
      <c r="E6" s="52">
        <f>'Daftar CPL'!F55</f>
        <v>0</v>
      </c>
      <c r="F6" s="52">
        <f>'Daftar CPL'!G55</f>
        <v>0</v>
      </c>
      <c r="G6" s="52">
        <f>'Daftar CPL'!H55</f>
        <v>0</v>
      </c>
      <c r="H6" s="52">
        <f>'Daftar CPL'!I55</f>
        <v>0</v>
      </c>
      <c r="I6" s="52">
        <f>'Daftar CPL'!J55</f>
        <v>0</v>
      </c>
      <c r="J6" s="52">
        <f>'Daftar CPL'!K55</f>
        <v>0</v>
      </c>
      <c r="K6" s="52">
        <f>'Daftar CPL'!L55</f>
        <v>0</v>
      </c>
      <c r="L6" s="58" t="s">
        <v>59</v>
      </c>
      <c r="M6" s="12"/>
    </row>
    <row r="7" spans="1:13" ht="30.75" customHeight="1">
      <c r="C7" s="51" t="s">
        <v>42</v>
      </c>
      <c r="D7" s="115" t="str">
        <f>'Daftar CPL'!E56</f>
        <v>Kuis</v>
      </c>
      <c r="E7" s="115">
        <f>'Daftar CPL'!F56</f>
        <v>0</v>
      </c>
      <c r="F7" s="52">
        <f>'Daftar CPL'!G56</f>
        <v>0</v>
      </c>
      <c r="G7" s="52">
        <f>'Daftar CPL'!H56</f>
        <v>0</v>
      </c>
      <c r="H7" s="52">
        <f>'Daftar CPL'!I56</f>
        <v>0</v>
      </c>
      <c r="I7" s="52">
        <f>'Daftar CPL'!J56</f>
        <v>0</v>
      </c>
      <c r="J7" s="52">
        <f>'Daftar CPL'!K56</f>
        <v>0</v>
      </c>
      <c r="K7" s="52">
        <f>'Daftar CPL'!L56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CPL'!E57</f>
        <v>10</v>
      </c>
      <c r="E8" s="52">
        <f>'Daftar CPL'!F57</f>
        <v>0</v>
      </c>
      <c r="F8" s="52">
        <f>'Daftar CPL'!G57</f>
        <v>0</v>
      </c>
      <c r="G8" s="52">
        <f>'Daftar CPL'!H57</f>
        <v>0</v>
      </c>
      <c r="H8" s="52">
        <f>'Daftar CPL'!I57</f>
        <v>0</v>
      </c>
      <c r="I8" s="52">
        <f>'Daftar CPL'!J57</f>
        <v>0</v>
      </c>
      <c r="J8" s="52">
        <f>'Daftar CPL'!K57</f>
        <v>0</v>
      </c>
      <c r="K8" s="52">
        <f>'Daftar CPL'!L57</f>
        <v>0</v>
      </c>
      <c r="L8" s="60">
        <f>SUM(D8:K8)</f>
        <v>10</v>
      </c>
      <c r="M8" s="12"/>
    </row>
    <row r="9" spans="1:13" ht="15.75" customHeight="1">
      <c r="A9" s="157" t="s">
        <v>61</v>
      </c>
      <c r="B9" s="157"/>
      <c r="L9" s="12"/>
      <c r="M9" s="12"/>
    </row>
    <row r="10" spans="1:13" ht="15.75" customHeight="1">
      <c r="A10" s="7" t="s">
        <v>50</v>
      </c>
      <c r="B10" s="7" t="s">
        <v>51</v>
      </c>
      <c r="C10" s="67" t="s">
        <v>52</v>
      </c>
      <c r="D10" s="171" t="s">
        <v>62</v>
      </c>
      <c r="E10" s="136"/>
      <c r="F10" s="136"/>
      <c r="G10" s="136"/>
      <c r="H10" s="136"/>
      <c r="I10" s="136"/>
      <c r="J10" s="136"/>
      <c r="K10" s="144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2400001064</v>
      </c>
      <c r="C11" s="9" t="str">
        <f>'Daftar mahasiswa'!C11</f>
        <v>RAFIFA KHAIRUNNISA</v>
      </c>
      <c r="D11" s="128">
        <v>80</v>
      </c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8</v>
      </c>
      <c r="M11" s="61">
        <f t="shared" ref="M11:M85" si="1">L11/$L$8*100</f>
        <v>80</v>
      </c>
    </row>
    <row r="12" spans="1:13" ht="15.75" customHeight="1">
      <c r="A12" s="18">
        <f>'Daftar mahasiswa'!A12</f>
        <v>2</v>
      </c>
      <c r="B12" s="18" t="str">
        <f>'Daftar mahasiswa'!B12</f>
        <v>2400001065</v>
      </c>
      <c r="C12" s="9" t="str">
        <f>'Daftar mahasiswa'!C12</f>
        <v>ZAHRA AULIA DEWI</v>
      </c>
      <c r="D12" s="128">
        <v>80</v>
      </c>
      <c r="E12" s="55"/>
      <c r="F12" s="55"/>
      <c r="G12" s="55"/>
      <c r="H12" s="55"/>
      <c r="I12" s="55"/>
      <c r="J12" s="55"/>
      <c r="K12" s="55"/>
      <c r="L12" s="22">
        <f t="shared" si="0"/>
        <v>8</v>
      </c>
      <c r="M12" s="61">
        <f t="shared" si="1"/>
        <v>80</v>
      </c>
    </row>
    <row r="13" spans="1:13" ht="15.75" customHeight="1">
      <c r="A13" s="18">
        <f>'Daftar mahasiswa'!A13</f>
        <v>3</v>
      </c>
      <c r="B13" s="18" t="str">
        <f>'Daftar mahasiswa'!B13</f>
        <v>2400001067</v>
      </c>
      <c r="C13" s="9" t="str">
        <f>'Daftar mahasiswa'!C13</f>
        <v>TALITHA SALWA NIRMALA</v>
      </c>
      <c r="D13" s="128">
        <v>80</v>
      </c>
      <c r="E13" s="55"/>
      <c r="F13" s="55"/>
      <c r="G13" s="55"/>
      <c r="H13" s="55"/>
      <c r="I13" s="55"/>
      <c r="J13" s="55"/>
      <c r="K13" s="55"/>
      <c r="L13" s="22">
        <f t="shared" si="0"/>
        <v>8</v>
      </c>
      <c r="M13" s="61">
        <f t="shared" si="1"/>
        <v>80</v>
      </c>
    </row>
    <row r="14" spans="1:13" ht="15.75" customHeight="1">
      <c r="A14" s="18">
        <f>'Daftar mahasiswa'!A14</f>
        <v>4</v>
      </c>
      <c r="B14" s="18" t="str">
        <f>'Daftar mahasiswa'!B14</f>
        <v>2400001068</v>
      </c>
      <c r="C14" s="62" t="str">
        <f>'Daftar mahasiswa'!C14</f>
        <v>MUHAMMAD FASIHULLISAN</v>
      </c>
      <c r="D14" s="128">
        <v>80</v>
      </c>
      <c r="E14" s="55"/>
      <c r="F14" s="55"/>
      <c r="G14" s="55"/>
      <c r="H14" s="55"/>
      <c r="I14" s="55"/>
      <c r="J14" s="55"/>
      <c r="K14" s="55"/>
      <c r="L14" s="22">
        <f t="shared" si="0"/>
        <v>8</v>
      </c>
      <c r="M14" s="61">
        <f t="shared" si="1"/>
        <v>80</v>
      </c>
    </row>
    <row r="15" spans="1:13" ht="15.75" customHeight="1">
      <c r="A15" s="18">
        <f>'Daftar mahasiswa'!A15</f>
        <v>5</v>
      </c>
      <c r="B15" s="18" t="str">
        <f>'Daftar mahasiswa'!B15</f>
        <v>2400001069</v>
      </c>
      <c r="C15" s="62" t="str">
        <f>'Daftar mahasiswa'!C15</f>
        <v>AMELIA PUTRI JULIYANTI</v>
      </c>
      <c r="D15" s="128">
        <v>80</v>
      </c>
      <c r="E15" s="55"/>
      <c r="F15" s="55"/>
      <c r="G15" s="55"/>
      <c r="H15" s="55"/>
      <c r="I15" s="55"/>
      <c r="J15" s="55"/>
      <c r="K15" s="55"/>
      <c r="L15" s="22">
        <f t="shared" si="0"/>
        <v>8</v>
      </c>
      <c r="M15" s="61">
        <f t="shared" si="1"/>
        <v>80</v>
      </c>
    </row>
    <row r="16" spans="1:13" ht="15.75" customHeight="1">
      <c r="A16" s="18">
        <f>'Daftar mahasiswa'!A16</f>
        <v>6</v>
      </c>
      <c r="B16" s="18" t="str">
        <f>'Daftar mahasiswa'!B16</f>
        <v>2400001070</v>
      </c>
      <c r="C16" s="62" t="str">
        <f>'Daftar mahasiswa'!C16</f>
        <v>FITRI AHMAD</v>
      </c>
      <c r="D16" s="128">
        <v>80</v>
      </c>
      <c r="E16" s="55"/>
      <c r="F16" s="55"/>
      <c r="G16" s="55"/>
      <c r="H16" s="55"/>
      <c r="I16" s="55"/>
      <c r="J16" s="55"/>
      <c r="K16" s="55"/>
      <c r="L16" s="22">
        <f t="shared" si="0"/>
        <v>8</v>
      </c>
      <c r="M16" s="61">
        <f t="shared" si="1"/>
        <v>80</v>
      </c>
    </row>
    <row r="17" spans="1:13" ht="15.75" customHeight="1">
      <c r="A17" s="18">
        <f>'Daftar mahasiswa'!A17</f>
        <v>7</v>
      </c>
      <c r="B17" s="18" t="str">
        <f>'Daftar mahasiswa'!B17</f>
        <v>2400001071</v>
      </c>
      <c r="C17" s="62" t="str">
        <f>'Daftar mahasiswa'!C17</f>
        <v>QONNI GHINA KUSUMA HATI</v>
      </c>
      <c r="D17" s="128">
        <v>80</v>
      </c>
      <c r="E17" s="55"/>
      <c r="F17" s="55"/>
      <c r="G17" s="55"/>
      <c r="H17" s="55"/>
      <c r="I17" s="55"/>
      <c r="J17" s="55"/>
      <c r="K17" s="55"/>
      <c r="L17" s="22">
        <f t="shared" si="0"/>
        <v>8</v>
      </c>
      <c r="M17" s="61">
        <f t="shared" si="1"/>
        <v>80</v>
      </c>
    </row>
    <row r="18" spans="1:13" ht="15.75" customHeight="1">
      <c r="A18" s="18">
        <f>'Daftar mahasiswa'!A18</f>
        <v>8</v>
      </c>
      <c r="B18" s="18" t="str">
        <f>'Daftar mahasiswa'!B18</f>
        <v>2400001075</v>
      </c>
      <c r="C18" s="62" t="str">
        <f>'Daftar mahasiswa'!C18</f>
        <v>ALDY FAHMI AZIS</v>
      </c>
      <c r="D18" s="128">
        <v>80</v>
      </c>
      <c r="E18" s="55"/>
      <c r="F18" s="55"/>
      <c r="G18" s="55"/>
      <c r="H18" s="55"/>
      <c r="I18" s="55"/>
      <c r="J18" s="55"/>
      <c r="K18" s="55"/>
      <c r="L18" s="22">
        <f t="shared" si="0"/>
        <v>8</v>
      </c>
      <c r="M18" s="61">
        <f t="shared" si="1"/>
        <v>80</v>
      </c>
    </row>
    <row r="19" spans="1:13" ht="15.75" customHeight="1">
      <c r="A19" s="18">
        <f>'Daftar mahasiswa'!A19</f>
        <v>9</v>
      </c>
      <c r="B19" s="18" t="str">
        <f>'Daftar mahasiswa'!B19</f>
        <v>2400001076</v>
      </c>
      <c r="C19" s="62" t="str">
        <f>'Daftar mahasiswa'!C19</f>
        <v>FARHAN ABIANSYACH</v>
      </c>
      <c r="D19" s="128">
        <v>80</v>
      </c>
      <c r="E19" s="55"/>
      <c r="F19" s="55"/>
      <c r="G19" s="55"/>
      <c r="H19" s="55"/>
      <c r="I19" s="55"/>
      <c r="J19" s="55"/>
      <c r="K19" s="55"/>
      <c r="L19" s="22">
        <f t="shared" si="0"/>
        <v>8</v>
      </c>
      <c r="M19" s="61">
        <f t="shared" si="1"/>
        <v>80</v>
      </c>
    </row>
    <row r="20" spans="1:13" ht="15.75" customHeight="1">
      <c r="A20" s="18">
        <f>'Daftar mahasiswa'!A20</f>
        <v>10</v>
      </c>
      <c r="B20" s="18" t="str">
        <f>'Daftar mahasiswa'!B20</f>
        <v>2400001077</v>
      </c>
      <c r="C20" s="62" t="str">
        <f>'Daftar mahasiswa'!C20</f>
        <v>NASYWA PUTRI SALMA</v>
      </c>
      <c r="D20" s="128">
        <v>80</v>
      </c>
      <c r="E20" s="55"/>
      <c r="F20" s="55"/>
      <c r="G20" s="55"/>
      <c r="H20" s="55"/>
      <c r="I20" s="55"/>
      <c r="J20" s="55"/>
      <c r="K20" s="55"/>
      <c r="L20" s="22">
        <f t="shared" si="0"/>
        <v>8</v>
      </c>
      <c r="M20" s="61">
        <f t="shared" si="1"/>
        <v>80</v>
      </c>
    </row>
    <row r="21" spans="1:13" ht="15.75" customHeight="1">
      <c r="A21" s="18">
        <f>'Daftar mahasiswa'!A21</f>
        <v>11</v>
      </c>
      <c r="B21" s="18" t="str">
        <f>'Daftar mahasiswa'!B21</f>
        <v>2400001079</v>
      </c>
      <c r="C21" s="62" t="str">
        <f>'Daftar mahasiswa'!C21</f>
        <v>ANGGITA ELSYA ZABRINA</v>
      </c>
      <c r="D21" s="128">
        <v>80</v>
      </c>
      <c r="E21" s="55"/>
      <c r="F21" s="55"/>
      <c r="G21" s="55"/>
      <c r="H21" s="55"/>
      <c r="I21" s="55"/>
      <c r="J21" s="55"/>
      <c r="K21" s="55"/>
      <c r="L21" s="22">
        <f t="shared" si="0"/>
        <v>8</v>
      </c>
      <c r="M21" s="61">
        <f t="shared" si="1"/>
        <v>80</v>
      </c>
    </row>
    <row r="22" spans="1:13" ht="15.75" customHeight="1">
      <c r="A22" s="18">
        <f>'Daftar mahasiswa'!A22</f>
        <v>12</v>
      </c>
      <c r="B22" s="18" t="str">
        <f>'Daftar mahasiswa'!B22</f>
        <v>2400001080</v>
      </c>
      <c r="C22" s="62" t="str">
        <f>'Daftar mahasiswa'!C22</f>
        <v>SHIVANA NAYLA PUTRI</v>
      </c>
      <c r="D22" s="128">
        <v>80</v>
      </c>
      <c r="E22" s="55"/>
      <c r="F22" s="55"/>
      <c r="G22" s="55"/>
      <c r="H22" s="55"/>
      <c r="I22" s="55"/>
      <c r="J22" s="55"/>
      <c r="K22" s="55"/>
      <c r="L22" s="22">
        <f t="shared" si="0"/>
        <v>8</v>
      </c>
      <c r="M22" s="61">
        <f t="shared" si="1"/>
        <v>80</v>
      </c>
    </row>
    <row r="23" spans="1:13" ht="15.75" customHeight="1">
      <c r="A23" s="18">
        <f>'Daftar mahasiswa'!A23</f>
        <v>13</v>
      </c>
      <c r="B23" s="18" t="str">
        <f>'Daftar mahasiswa'!B23</f>
        <v>2400001081</v>
      </c>
      <c r="C23" s="62" t="str">
        <f>'Daftar mahasiswa'!C23</f>
        <v>DINAR ZAZA AULIA</v>
      </c>
      <c r="D23" s="128">
        <v>80</v>
      </c>
      <c r="E23" s="55"/>
      <c r="F23" s="55"/>
      <c r="G23" s="55"/>
      <c r="H23" s="55"/>
      <c r="I23" s="55"/>
      <c r="J23" s="55"/>
      <c r="K23" s="55"/>
      <c r="L23" s="22">
        <f t="shared" si="0"/>
        <v>8</v>
      </c>
      <c r="M23" s="61">
        <f t="shared" si="1"/>
        <v>80</v>
      </c>
    </row>
    <row r="24" spans="1:13" ht="15.75" customHeight="1">
      <c r="A24" s="18">
        <f>'Daftar mahasiswa'!A24</f>
        <v>14</v>
      </c>
      <c r="B24" s="18" t="str">
        <f>'Daftar mahasiswa'!B24</f>
        <v>2400001082</v>
      </c>
      <c r="C24" s="62" t="str">
        <f>'Daftar mahasiswa'!C24</f>
        <v>NABILA SINTIA ZAHRANI</v>
      </c>
      <c r="D24" s="128">
        <v>80</v>
      </c>
      <c r="E24" s="55"/>
      <c r="F24" s="55"/>
      <c r="G24" s="55"/>
      <c r="H24" s="55"/>
      <c r="I24" s="55"/>
      <c r="J24" s="55"/>
      <c r="K24" s="55"/>
      <c r="L24" s="22">
        <f t="shared" si="0"/>
        <v>8</v>
      </c>
      <c r="M24" s="61">
        <f t="shared" si="1"/>
        <v>80</v>
      </c>
    </row>
    <row r="25" spans="1:13" ht="15.75" customHeight="1">
      <c r="A25" s="18">
        <f>'Daftar mahasiswa'!A25</f>
        <v>15</v>
      </c>
      <c r="B25" s="18" t="str">
        <f>'Daftar mahasiswa'!B25</f>
        <v>2400001083</v>
      </c>
      <c r="C25" s="62" t="str">
        <f>'Daftar mahasiswa'!C25</f>
        <v>RAHMA SHOFA</v>
      </c>
      <c r="D25" s="128">
        <v>80</v>
      </c>
      <c r="E25" s="55"/>
      <c r="F25" s="55"/>
      <c r="G25" s="55"/>
      <c r="H25" s="55"/>
      <c r="I25" s="55"/>
      <c r="J25" s="55"/>
      <c r="K25" s="55"/>
      <c r="L25" s="22">
        <f t="shared" si="0"/>
        <v>8</v>
      </c>
      <c r="M25" s="61">
        <f t="shared" si="1"/>
        <v>80</v>
      </c>
    </row>
    <row r="26" spans="1:13" ht="15.75" customHeight="1">
      <c r="A26" s="18">
        <f>'Daftar mahasiswa'!A26</f>
        <v>16</v>
      </c>
      <c r="B26" s="18" t="str">
        <f>'Daftar mahasiswa'!B26</f>
        <v>2400001084</v>
      </c>
      <c r="C26" s="62" t="str">
        <f>'Daftar mahasiswa'!C26</f>
        <v>ALVIA WANDA RAMADHANI</v>
      </c>
      <c r="D26" s="128">
        <v>80</v>
      </c>
      <c r="E26" s="55"/>
      <c r="F26" s="55"/>
      <c r="G26" s="55"/>
      <c r="H26" s="55"/>
      <c r="I26" s="55"/>
      <c r="J26" s="55"/>
      <c r="K26" s="55"/>
      <c r="L26" s="22">
        <f t="shared" si="0"/>
        <v>8</v>
      </c>
      <c r="M26" s="61">
        <f t="shared" si="1"/>
        <v>80</v>
      </c>
    </row>
    <row r="27" spans="1:13" ht="15.75" customHeight="1">
      <c r="A27" s="18">
        <f>'Daftar mahasiswa'!A27</f>
        <v>17</v>
      </c>
      <c r="B27" s="18" t="str">
        <f>'Daftar mahasiswa'!B27</f>
        <v>2400001085</v>
      </c>
      <c r="C27" s="62" t="str">
        <f>'Daftar mahasiswa'!C27</f>
        <v>AHADIATI NISAUL 'ALIA</v>
      </c>
      <c r="D27" s="128">
        <v>80</v>
      </c>
      <c r="E27" s="55"/>
      <c r="F27" s="55"/>
      <c r="G27" s="55"/>
      <c r="H27" s="55"/>
      <c r="I27" s="55"/>
      <c r="J27" s="55"/>
      <c r="K27" s="55"/>
      <c r="L27" s="22">
        <f t="shared" si="0"/>
        <v>8</v>
      </c>
      <c r="M27" s="61">
        <f t="shared" si="1"/>
        <v>80</v>
      </c>
    </row>
    <row r="28" spans="1:13" ht="15.75" customHeight="1">
      <c r="A28" s="18">
        <f>'Daftar mahasiswa'!A28</f>
        <v>18</v>
      </c>
      <c r="B28" s="18" t="str">
        <f>'Daftar mahasiswa'!B28</f>
        <v>2400001086</v>
      </c>
      <c r="C28" s="62" t="str">
        <f>'Daftar mahasiswa'!C28</f>
        <v>NABILA NURUL AZIZAH</v>
      </c>
      <c r="D28" s="128">
        <v>80</v>
      </c>
      <c r="E28" s="55"/>
      <c r="F28" s="55"/>
      <c r="G28" s="55"/>
      <c r="H28" s="55"/>
      <c r="I28" s="55"/>
      <c r="J28" s="55"/>
      <c r="K28" s="55"/>
      <c r="L28" s="22">
        <f t="shared" si="0"/>
        <v>8</v>
      </c>
      <c r="M28" s="61">
        <f t="shared" si="1"/>
        <v>80</v>
      </c>
    </row>
    <row r="29" spans="1:13" ht="15.75" customHeight="1">
      <c r="A29" s="18">
        <f>'Daftar mahasiswa'!A29</f>
        <v>19</v>
      </c>
      <c r="B29" s="18" t="str">
        <f>'Daftar mahasiswa'!B29</f>
        <v>2400001087</v>
      </c>
      <c r="C29" s="62" t="str">
        <f>'Daftar mahasiswa'!C29</f>
        <v>DINI EKA RAHAYU</v>
      </c>
      <c r="D29" s="128">
        <v>80</v>
      </c>
      <c r="E29" s="55"/>
      <c r="F29" s="55"/>
      <c r="G29" s="55"/>
      <c r="H29" s="55"/>
      <c r="I29" s="55"/>
      <c r="J29" s="55"/>
      <c r="K29" s="55"/>
      <c r="L29" s="22">
        <f t="shared" si="0"/>
        <v>8</v>
      </c>
      <c r="M29" s="61">
        <f t="shared" si="1"/>
        <v>80</v>
      </c>
    </row>
    <row r="30" spans="1:13" ht="15.75" customHeight="1">
      <c r="A30" s="18">
        <f>'Daftar mahasiswa'!A30</f>
        <v>20</v>
      </c>
      <c r="B30" s="18" t="str">
        <f>'Daftar mahasiswa'!B30</f>
        <v>2400001088</v>
      </c>
      <c r="C30" s="62" t="str">
        <f>'Daftar mahasiswa'!C30</f>
        <v>SALSA KHOIRUN NISA</v>
      </c>
      <c r="D30" s="128">
        <v>80</v>
      </c>
      <c r="E30" s="55"/>
      <c r="F30" s="55"/>
      <c r="G30" s="55"/>
      <c r="H30" s="55"/>
      <c r="I30" s="55"/>
      <c r="J30" s="55"/>
      <c r="K30" s="55"/>
      <c r="L30" s="22">
        <f t="shared" si="0"/>
        <v>8</v>
      </c>
      <c r="M30" s="61">
        <f t="shared" si="1"/>
        <v>80</v>
      </c>
    </row>
    <row r="31" spans="1:13" ht="15.75" customHeight="1">
      <c r="A31" s="18">
        <f>'Daftar mahasiswa'!A31</f>
        <v>21</v>
      </c>
      <c r="B31" s="18" t="str">
        <f>'Daftar mahasiswa'!B31</f>
        <v>2400001089</v>
      </c>
      <c r="C31" s="62" t="str">
        <f>'Daftar mahasiswa'!C31</f>
        <v>LUTHFIATUL ATIQOH MURSYIDAH</v>
      </c>
      <c r="D31" s="128">
        <v>80</v>
      </c>
      <c r="E31" s="55"/>
      <c r="F31" s="55"/>
      <c r="G31" s="55"/>
      <c r="H31" s="55"/>
      <c r="I31" s="55"/>
      <c r="J31" s="55"/>
      <c r="K31" s="55"/>
      <c r="L31" s="22">
        <f t="shared" si="0"/>
        <v>8</v>
      </c>
      <c r="M31" s="61">
        <f t="shared" si="1"/>
        <v>80</v>
      </c>
    </row>
    <row r="32" spans="1:13" ht="15.75" customHeight="1">
      <c r="A32" s="18">
        <f>'Daftar mahasiswa'!A32</f>
        <v>22</v>
      </c>
      <c r="B32" s="18" t="str">
        <f>'Daftar mahasiswa'!B32</f>
        <v>2400001092</v>
      </c>
      <c r="C32" s="62" t="str">
        <f>'Daftar mahasiswa'!C32</f>
        <v>RAFLI YUDHA AMIRANTO</v>
      </c>
      <c r="D32" s="128">
        <v>80</v>
      </c>
      <c r="E32" s="55"/>
      <c r="F32" s="55"/>
      <c r="G32" s="55"/>
      <c r="H32" s="55"/>
      <c r="I32" s="55"/>
      <c r="J32" s="55"/>
      <c r="K32" s="55"/>
      <c r="L32" s="22">
        <f t="shared" si="0"/>
        <v>8</v>
      </c>
      <c r="M32" s="61">
        <f t="shared" si="1"/>
        <v>80</v>
      </c>
    </row>
    <row r="33" spans="1:13" ht="15.75" customHeight="1">
      <c r="A33" s="18">
        <f>'Daftar mahasiswa'!A33</f>
        <v>23</v>
      </c>
      <c r="B33" s="18" t="str">
        <f>'Daftar mahasiswa'!B33</f>
        <v>2400001093</v>
      </c>
      <c r="C33" s="62" t="str">
        <f>'Daftar mahasiswa'!C33</f>
        <v>CANDA DISNA RAHMATIA PUTRI</v>
      </c>
      <c r="D33" s="128">
        <v>80</v>
      </c>
      <c r="E33" s="55"/>
      <c r="F33" s="55"/>
      <c r="G33" s="55"/>
      <c r="H33" s="55"/>
      <c r="I33" s="55"/>
      <c r="J33" s="55"/>
      <c r="K33" s="55"/>
      <c r="L33" s="22">
        <f t="shared" si="0"/>
        <v>8</v>
      </c>
      <c r="M33" s="61">
        <f t="shared" si="1"/>
        <v>80</v>
      </c>
    </row>
    <row r="34" spans="1:13" ht="15.75" customHeight="1">
      <c r="A34" s="18">
        <f>'Daftar mahasiswa'!A34</f>
        <v>24</v>
      </c>
      <c r="B34" s="18" t="str">
        <f>'Daftar mahasiswa'!B34</f>
        <v>2400001094</v>
      </c>
      <c r="C34" s="62" t="str">
        <f>'Daftar mahasiswa'!C34</f>
        <v>RARA ANDHINI</v>
      </c>
      <c r="D34" s="128">
        <v>80</v>
      </c>
      <c r="E34" s="55"/>
      <c r="F34" s="55"/>
      <c r="G34" s="55"/>
      <c r="H34" s="55"/>
      <c r="I34" s="55"/>
      <c r="J34" s="55"/>
      <c r="K34" s="55"/>
      <c r="L34" s="22">
        <f t="shared" si="0"/>
        <v>8</v>
      </c>
      <c r="M34" s="61">
        <f t="shared" si="1"/>
        <v>80</v>
      </c>
    </row>
    <row r="35" spans="1:13" ht="15.75" customHeight="1">
      <c r="A35" s="18">
        <f>'Daftar mahasiswa'!A35</f>
        <v>25</v>
      </c>
      <c r="B35" s="18" t="str">
        <f>'Daftar mahasiswa'!B35</f>
        <v>2400001095</v>
      </c>
      <c r="C35" s="62" t="str">
        <f>'Daftar mahasiswa'!C35</f>
        <v>MUHAMMAD SALMAN AL FARIZI</v>
      </c>
      <c r="D35" s="128">
        <v>80</v>
      </c>
      <c r="E35" s="55"/>
      <c r="F35" s="55"/>
      <c r="G35" s="55"/>
      <c r="H35" s="55"/>
      <c r="I35" s="55"/>
      <c r="J35" s="55"/>
      <c r="K35" s="55"/>
      <c r="L35" s="22">
        <f t="shared" si="0"/>
        <v>8</v>
      </c>
      <c r="M35" s="61">
        <f t="shared" si="1"/>
        <v>80</v>
      </c>
    </row>
    <row r="36" spans="1:13" ht="15.75" customHeight="1">
      <c r="A36" s="18">
        <f>'Daftar mahasiswa'!A36</f>
        <v>26</v>
      </c>
      <c r="B36" s="18" t="str">
        <f>'Daftar mahasiswa'!B36</f>
        <v>2400001096</v>
      </c>
      <c r="C36" s="62" t="str">
        <f>'Daftar mahasiswa'!C36</f>
        <v>FAISHAL HANAFI SAPUTRA</v>
      </c>
      <c r="D36" s="128">
        <v>80</v>
      </c>
      <c r="E36" s="55"/>
      <c r="F36" s="55"/>
      <c r="G36" s="55"/>
      <c r="H36" s="55"/>
      <c r="I36" s="55"/>
      <c r="J36" s="55"/>
      <c r="K36" s="55"/>
      <c r="L36" s="22">
        <f t="shared" si="0"/>
        <v>8</v>
      </c>
      <c r="M36" s="61">
        <f t="shared" si="1"/>
        <v>80</v>
      </c>
    </row>
    <row r="37" spans="1:13" ht="15.75" customHeight="1">
      <c r="A37" s="18">
        <f>'Daftar mahasiswa'!A37</f>
        <v>27</v>
      </c>
      <c r="B37" s="18" t="str">
        <f>'Daftar mahasiswa'!B37</f>
        <v>2400001097</v>
      </c>
      <c r="C37" s="62" t="str">
        <f>'Daftar mahasiswa'!C37</f>
        <v>AGHNIA NUR AINI</v>
      </c>
      <c r="D37" s="128">
        <v>85</v>
      </c>
      <c r="E37" s="55"/>
      <c r="F37" s="55"/>
      <c r="G37" s="55"/>
      <c r="H37" s="55"/>
      <c r="I37" s="55"/>
      <c r="J37" s="55"/>
      <c r="K37" s="55"/>
      <c r="L37" s="22">
        <f t="shared" si="0"/>
        <v>8.5</v>
      </c>
      <c r="M37" s="61">
        <f t="shared" si="1"/>
        <v>85</v>
      </c>
    </row>
    <row r="38" spans="1:13" ht="15.75" customHeight="1">
      <c r="A38" s="18">
        <f>'Daftar mahasiswa'!A38</f>
        <v>28</v>
      </c>
      <c r="B38" s="18" t="str">
        <f>'Daftar mahasiswa'!B38</f>
        <v>2400001098</v>
      </c>
      <c r="C38" s="62" t="str">
        <f>'Daftar mahasiswa'!C38</f>
        <v>HASBY ASYIDIQI</v>
      </c>
      <c r="D38" s="128">
        <v>80</v>
      </c>
      <c r="E38" s="55"/>
      <c r="F38" s="55"/>
      <c r="G38" s="55"/>
      <c r="H38" s="55"/>
      <c r="I38" s="55"/>
      <c r="J38" s="55"/>
      <c r="K38" s="55"/>
      <c r="L38" s="22">
        <f t="shared" si="0"/>
        <v>8</v>
      </c>
      <c r="M38" s="61">
        <f t="shared" si="1"/>
        <v>80</v>
      </c>
    </row>
    <row r="39" spans="1:13" ht="15.75" customHeight="1">
      <c r="A39" s="18">
        <f>'Daftar mahasiswa'!A39</f>
        <v>29</v>
      </c>
      <c r="B39" s="18" t="str">
        <f>'Daftar mahasiswa'!B39</f>
        <v>2400001101</v>
      </c>
      <c r="C39" s="62" t="str">
        <f>'Daftar mahasiswa'!C39</f>
        <v>TALITHA SHAFA SYALSABHILA</v>
      </c>
      <c r="D39" s="128">
        <v>80</v>
      </c>
      <c r="E39" s="55"/>
      <c r="F39" s="55"/>
      <c r="G39" s="55"/>
      <c r="H39" s="55"/>
      <c r="I39" s="55"/>
      <c r="J39" s="55"/>
      <c r="K39" s="55"/>
      <c r="L39" s="22">
        <f t="shared" si="0"/>
        <v>8</v>
      </c>
      <c r="M39" s="61">
        <f t="shared" si="1"/>
        <v>80</v>
      </c>
    </row>
    <row r="40" spans="1:13" ht="15.75" customHeight="1">
      <c r="A40" s="18">
        <f>'Daftar mahasiswa'!A40</f>
        <v>30</v>
      </c>
      <c r="B40" s="18" t="str">
        <f>'Daftar mahasiswa'!B40</f>
        <v>2400001102</v>
      </c>
      <c r="C40" s="62" t="str">
        <f>'Daftar mahasiswa'!C40</f>
        <v>CITRA RIZKA KHOIRUNNISA</v>
      </c>
      <c r="D40" s="128">
        <v>80</v>
      </c>
      <c r="E40" s="55"/>
      <c r="F40" s="55"/>
      <c r="G40" s="55"/>
      <c r="H40" s="55"/>
      <c r="I40" s="55"/>
      <c r="J40" s="55"/>
      <c r="K40" s="55"/>
      <c r="L40" s="22">
        <f t="shared" si="0"/>
        <v>8</v>
      </c>
      <c r="M40" s="61">
        <f t="shared" si="1"/>
        <v>80</v>
      </c>
    </row>
    <row r="41" spans="1:13" ht="15.75" customHeight="1">
      <c r="A41" s="18">
        <f>'Daftar mahasiswa'!A41</f>
        <v>31</v>
      </c>
      <c r="B41" s="18" t="str">
        <f>'Daftar mahasiswa'!B41</f>
        <v>2400001103</v>
      </c>
      <c r="C41" s="62" t="str">
        <f>'Daftar mahasiswa'!C41</f>
        <v>RADITYA DANAR FATTAN AZZILA</v>
      </c>
      <c r="D41" s="128">
        <v>0</v>
      </c>
      <c r="E41" s="55"/>
      <c r="F41" s="55"/>
      <c r="G41" s="55"/>
      <c r="H41" s="55"/>
      <c r="I41" s="55"/>
      <c r="J41" s="55"/>
      <c r="K41" s="55"/>
      <c r="L41" s="22">
        <f t="shared" si="0"/>
        <v>0</v>
      </c>
      <c r="M41" s="61">
        <f t="shared" si="1"/>
        <v>0</v>
      </c>
    </row>
    <row r="42" spans="1:13" ht="15.75" customHeight="1">
      <c r="A42" s="18">
        <f>'Daftar mahasiswa'!A42</f>
        <v>32</v>
      </c>
      <c r="B42" s="18" t="str">
        <f>'Daftar mahasiswa'!B42</f>
        <v>2400001104</v>
      </c>
      <c r="C42" s="62" t="str">
        <f>'Daftar mahasiswa'!C42</f>
        <v>RIDA ISMAWATI</v>
      </c>
      <c r="D42" s="128">
        <v>0</v>
      </c>
      <c r="E42" s="55"/>
      <c r="F42" s="55"/>
      <c r="G42" s="55"/>
      <c r="H42" s="55"/>
      <c r="I42" s="55"/>
      <c r="J42" s="55"/>
      <c r="K42" s="55"/>
      <c r="L42" s="22">
        <f t="shared" si="0"/>
        <v>0</v>
      </c>
      <c r="M42" s="61">
        <f t="shared" si="1"/>
        <v>0</v>
      </c>
    </row>
    <row r="43" spans="1:13" ht="15.75" customHeight="1">
      <c r="A43" s="18">
        <f>'Daftar mahasiswa'!A43</f>
        <v>33</v>
      </c>
      <c r="B43" s="18" t="str">
        <f>'Daftar mahasiswa'!B43</f>
        <v>2400001105</v>
      </c>
      <c r="C43" s="62" t="str">
        <f>'Daftar mahasiswa'!C43</f>
        <v>WULAN DWI OCTA MULIA</v>
      </c>
      <c r="D43" s="128">
        <v>80</v>
      </c>
      <c r="E43" s="55"/>
      <c r="F43" s="55"/>
      <c r="G43" s="55"/>
      <c r="H43" s="55"/>
      <c r="I43" s="55"/>
      <c r="J43" s="55"/>
      <c r="K43" s="55"/>
      <c r="L43" s="22">
        <f t="shared" si="0"/>
        <v>8</v>
      </c>
      <c r="M43" s="61">
        <f t="shared" si="1"/>
        <v>80</v>
      </c>
    </row>
    <row r="44" spans="1:13" ht="15.75" customHeight="1">
      <c r="A44" s="18">
        <f>'Daftar mahasiswa'!A44</f>
        <v>34</v>
      </c>
      <c r="B44" s="18" t="str">
        <f>'Daftar mahasiswa'!B44</f>
        <v>2400001106</v>
      </c>
      <c r="C44" s="62" t="str">
        <f>'Daftar mahasiswa'!C44</f>
        <v>SYIFA HUSAINA</v>
      </c>
      <c r="D44" s="128">
        <v>80</v>
      </c>
      <c r="E44" s="55"/>
      <c r="F44" s="55"/>
      <c r="G44" s="55"/>
      <c r="H44" s="55"/>
      <c r="I44" s="55"/>
      <c r="J44" s="55"/>
      <c r="K44" s="55"/>
      <c r="L44" s="22">
        <f t="shared" si="0"/>
        <v>8</v>
      </c>
      <c r="M44" s="61">
        <f t="shared" si="1"/>
        <v>80</v>
      </c>
    </row>
    <row r="45" spans="1:13" ht="15.75" customHeight="1">
      <c r="A45" s="18">
        <f>'Daftar mahasiswa'!A45</f>
        <v>35</v>
      </c>
      <c r="B45" s="18" t="str">
        <f>'Daftar mahasiswa'!B45</f>
        <v>2411001032</v>
      </c>
      <c r="C45" s="62" t="str">
        <f>'Daftar mahasiswa'!C45</f>
        <v>ZAHIDA ZUKHRUF</v>
      </c>
      <c r="D45" s="128">
        <v>80</v>
      </c>
      <c r="E45" s="55"/>
      <c r="F45" s="55"/>
      <c r="G45" s="55"/>
      <c r="H45" s="55"/>
      <c r="I45" s="55"/>
      <c r="J45" s="55"/>
      <c r="K45" s="55"/>
      <c r="L45" s="22">
        <f t="shared" si="0"/>
        <v>8</v>
      </c>
      <c r="M45" s="61">
        <f t="shared" si="1"/>
        <v>80</v>
      </c>
    </row>
    <row r="46" spans="1:13" ht="15.75" customHeight="1">
      <c r="A46" s="18">
        <f>'Daftar mahasiswa'!A46</f>
        <v>36</v>
      </c>
      <c r="B46" s="18" t="str">
        <f>'Daftar mahasiswa'!B46</f>
        <v>2411001066</v>
      </c>
      <c r="C46" s="62" t="str">
        <f>'Daftar mahasiswa'!C46</f>
        <v>FAHMI AQILA BAIHAQI</v>
      </c>
      <c r="D46" s="128">
        <v>80</v>
      </c>
      <c r="E46" s="55"/>
      <c r="F46" s="55"/>
      <c r="G46" s="55"/>
      <c r="H46" s="55"/>
      <c r="I46" s="55"/>
      <c r="J46" s="55"/>
      <c r="K46" s="55"/>
      <c r="L46" s="22">
        <f t="shared" si="0"/>
        <v>8</v>
      </c>
      <c r="M46" s="61">
        <f t="shared" si="1"/>
        <v>80</v>
      </c>
    </row>
    <row r="47" spans="1:13" ht="15.75" customHeight="1">
      <c r="A47" s="18">
        <f>'Daftar mahasiswa'!A47</f>
        <v>37</v>
      </c>
      <c r="B47" s="18" t="str">
        <f>'Daftar mahasiswa'!B47</f>
        <v>2411001072</v>
      </c>
      <c r="C47" s="62" t="str">
        <f>'Daftar mahasiswa'!C47</f>
        <v>MUHAMMAD FIKRIA IZZUDDIN</v>
      </c>
      <c r="D47" s="128">
        <v>80</v>
      </c>
      <c r="E47" s="55"/>
      <c r="F47" s="55"/>
      <c r="G47" s="55"/>
      <c r="H47" s="55"/>
      <c r="I47" s="55"/>
      <c r="J47" s="55"/>
      <c r="K47" s="55"/>
      <c r="L47" s="22">
        <f t="shared" si="0"/>
        <v>8</v>
      </c>
      <c r="M47" s="61">
        <f t="shared" si="1"/>
        <v>80</v>
      </c>
    </row>
    <row r="48" spans="1:13" ht="15.75" customHeight="1">
      <c r="A48" s="18">
        <f>'Daftar mahasiswa'!A48</f>
        <v>38</v>
      </c>
      <c r="B48" s="18" t="str">
        <f>'Daftar mahasiswa'!B48</f>
        <v>2411001074</v>
      </c>
      <c r="C48" s="62" t="str">
        <f>'Daftar mahasiswa'!C48</f>
        <v>CAHAYA PERMATA DEHANTORO</v>
      </c>
      <c r="D48" s="128">
        <v>80</v>
      </c>
      <c r="E48" s="55"/>
      <c r="F48" s="55"/>
      <c r="G48" s="55"/>
      <c r="H48" s="55"/>
      <c r="I48" s="55"/>
      <c r="J48" s="55"/>
      <c r="K48" s="55"/>
      <c r="L48" s="22">
        <f t="shared" si="0"/>
        <v>8</v>
      </c>
      <c r="M48" s="61">
        <f t="shared" si="1"/>
        <v>80</v>
      </c>
    </row>
    <row r="49" spans="1:13" ht="15.75" customHeight="1">
      <c r="A49" s="18">
        <f>'Daftar mahasiswa'!A49</f>
        <v>39</v>
      </c>
      <c r="B49" s="18" t="str">
        <f>'Daftar mahasiswa'!B49</f>
        <v>2415001099</v>
      </c>
      <c r="C49" s="62" t="str">
        <f>'Daftar mahasiswa'!C49</f>
        <v>NENG NABILATUL ARSYIYAH</v>
      </c>
      <c r="D49" s="128">
        <v>80</v>
      </c>
      <c r="E49" s="55"/>
      <c r="F49" s="55"/>
      <c r="G49" s="55"/>
      <c r="H49" s="55"/>
      <c r="I49" s="55"/>
      <c r="J49" s="55"/>
      <c r="K49" s="55"/>
      <c r="L49" s="22">
        <f t="shared" si="0"/>
        <v>8</v>
      </c>
      <c r="M49" s="61">
        <f t="shared" si="1"/>
        <v>80</v>
      </c>
    </row>
    <row r="50" spans="1:13" ht="15.75" customHeight="1">
      <c r="A50" s="18">
        <f>'Daftar mahasiswa'!A50</f>
        <v>40</v>
      </c>
      <c r="B50" s="18" t="str">
        <f>'Daftar mahasiswa'!B50</f>
        <v>2415001100</v>
      </c>
      <c r="C50" s="62" t="str">
        <f>'Daftar mahasiswa'!C50</f>
        <v>RISKI</v>
      </c>
      <c r="D50" s="128">
        <v>80</v>
      </c>
      <c r="E50" s="55"/>
      <c r="F50" s="55"/>
      <c r="G50" s="55"/>
      <c r="H50" s="55"/>
      <c r="I50" s="55"/>
      <c r="J50" s="55"/>
      <c r="K50" s="55"/>
      <c r="L50" s="22">
        <f t="shared" si="0"/>
        <v>8</v>
      </c>
      <c r="M50" s="61">
        <f t="shared" si="1"/>
        <v>80</v>
      </c>
    </row>
    <row r="51" spans="1:13" ht="15.75" customHeight="1">
      <c r="A51" s="18">
        <f>'Daftar mahasiswa'!A51</f>
        <v>41</v>
      </c>
      <c r="B51" s="18" t="str">
        <f>'Daftar mahasiswa'!B51</f>
        <v>2444001073</v>
      </c>
      <c r="C51" s="62" t="str">
        <f>'Daftar mahasiswa'!C51</f>
        <v>DISNU RESWANDA</v>
      </c>
      <c r="D51" s="128">
        <v>80</v>
      </c>
      <c r="E51" s="55"/>
      <c r="F51" s="55"/>
      <c r="G51" s="55"/>
      <c r="H51" s="55"/>
      <c r="I51" s="55"/>
      <c r="J51" s="55"/>
      <c r="K51" s="55"/>
      <c r="L51" s="22">
        <f t="shared" si="0"/>
        <v>8</v>
      </c>
      <c r="M51" s="61">
        <f t="shared" si="1"/>
        <v>80</v>
      </c>
    </row>
    <row r="52" spans="1:13" ht="15.75" customHeight="1">
      <c r="A52" s="18">
        <f>'Daftar mahasiswa'!A52</f>
        <v>42</v>
      </c>
      <c r="B52" s="18">
        <f>'Daftar mahasiswa'!B52</f>
        <v>0</v>
      </c>
      <c r="C52" s="62">
        <f>'Daftar mahasiswa'!C52</f>
        <v>0</v>
      </c>
      <c r="D52" s="55"/>
      <c r="E52" s="55"/>
      <c r="F52" s="55"/>
      <c r="G52" s="55"/>
      <c r="H52" s="55"/>
      <c r="I52" s="55"/>
      <c r="J52" s="55"/>
      <c r="K52" s="55"/>
      <c r="L52" s="22">
        <f t="shared" si="0"/>
        <v>0</v>
      </c>
      <c r="M52" s="61">
        <f t="shared" si="1"/>
        <v>0</v>
      </c>
    </row>
    <row r="53" spans="1:13" ht="15.75" customHeight="1">
      <c r="A53" s="18">
        <f>'Daftar mahasiswa'!A53</f>
        <v>43</v>
      </c>
      <c r="B53" s="18">
        <f>'Daftar mahasiswa'!B53</f>
        <v>0</v>
      </c>
      <c r="C53" s="62">
        <f>'Daftar mahasiswa'!C53</f>
        <v>0</v>
      </c>
      <c r="D53" s="55"/>
      <c r="E53" s="55"/>
      <c r="F53" s="55"/>
      <c r="G53" s="55"/>
      <c r="H53" s="55"/>
      <c r="I53" s="55"/>
      <c r="J53" s="55"/>
      <c r="K53" s="55"/>
      <c r="L53" s="22">
        <f t="shared" si="0"/>
        <v>0</v>
      </c>
      <c r="M53" s="61">
        <f t="shared" si="1"/>
        <v>0</v>
      </c>
    </row>
    <row r="54" spans="1:13" ht="15.75" customHeight="1">
      <c r="A54" s="18">
        <f>'Daftar mahasiswa'!A54</f>
        <v>44</v>
      </c>
      <c r="B54" s="18">
        <f>'Daftar mahasiswa'!B54</f>
        <v>0</v>
      </c>
      <c r="C54" s="62">
        <f>'Daftar mahasiswa'!C54</f>
        <v>0</v>
      </c>
      <c r="D54" s="55"/>
      <c r="E54" s="55"/>
      <c r="F54" s="55"/>
      <c r="G54" s="55"/>
      <c r="H54" s="55"/>
      <c r="I54" s="55"/>
      <c r="J54" s="55"/>
      <c r="K54" s="55"/>
      <c r="L54" s="22">
        <f t="shared" si="0"/>
        <v>0</v>
      </c>
      <c r="M54" s="61">
        <f t="shared" si="1"/>
        <v>0</v>
      </c>
    </row>
    <row r="55" spans="1:13" ht="15.75" customHeight="1">
      <c r="A55" s="18">
        <f>'Daftar mahasiswa'!A55</f>
        <v>45</v>
      </c>
      <c r="B55" s="18">
        <f>'Daftar mahasiswa'!B55</f>
        <v>0</v>
      </c>
      <c r="C55" s="62">
        <f>'Daftar mahasiswa'!C55</f>
        <v>0</v>
      </c>
      <c r="D55" s="55"/>
      <c r="E55" s="55"/>
      <c r="F55" s="55"/>
      <c r="G55" s="55"/>
      <c r="H55" s="55"/>
      <c r="I55" s="55"/>
      <c r="J55" s="55"/>
      <c r="K55" s="55"/>
      <c r="L55" s="22">
        <f t="shared" si="0"/>
        <v>0</v>
      </c>
      <c r="M55" s="61">
        <f t="shared" si="1"/>
        <v>0</v>
      </c>
    </row>
    <row r="56" spans="1:13" ht="15.75" customHeight="1">
      <c r="A56" s="18">
        <f>'Daftar mahasiswa'!A56</f>
        <v>46</v>
      </c>
      <c r="B56" s="18">
        <f>'Daftar mahasiswa'!B56</f>
        <v>0</v>
      </c>
      <c r="C56" s="62">
        <f>'Daftar mahasiswa'!C56</f>
        <v>0</v>
      </c>
      <c r="D56" s="55"/>
      <c r="E56" s="55"/>
      <c r="F56" s="55"/>
      <c r="G56" s="55"/>
      <c r="H56" s="55"/>
      <c r="I56" s="55"/>
      <c r="J56" s="55"/>
      <c r="K56" s="55"/>
      <c r="L56" s="22">
        <f t="shared" si="0"/>
        <v>0</v>
      </c>
      <c r="M56" s="61">
        <f t="shared" si="1"/>
        <v>0</v>
      </c>
    </row>
    <row r="57" spans="1:13" ht="15.75" customHeight="1">
      <c r="A57" s="18">
        <f>'Daftar mahasiswa'!A57</f>
        <v>47</v>
      </c>
      <c r="B57" s="18">
        <f>'Daftar mahasiswa'!B57</f>
        <v>0</v>
      </c>
      <c r="C57" s="62">
        <f>'Daftar mahasiswa'!C57</f>
        <v>0</v>
      </c>
      <c r="D57" s="55"/>
      <c r="E57" s="55"/>
      <c r="F57" s="55"/>
      <c r="G57" s="55"/>
      <c r="H57" s="55"/>
      <c r="I57" s="55"/>
      <c r="J57" s="55"/>
      <c r="K57" s="55"/>
      <c r="L57" s="22">
        <f t="shared" si="0"/>
        <v>0</v>
      </c>
      <c r="M57" s="61">
        <f t="shared" si="1"/>
        <v>0</v>
      </c>
    </row>
    <row r="58" spans="1:13" ht="15.75" customHeight="1">
      <c r="A58" s="18">
        <f>'Daftar mahasiswa'!A58</f>
        <v>48</v>
      </c>
      <c r="B58" s="18">
        <f>'Daftar mahasiswa'!B58</f>
        <v>0</v>
      </c>
      <c r="C58" s="62">
        <f>'Daftar mahasiswa'!C58</f>
        <v>0</v>
      </c>
      <c r="D58" s="55"/>
      <c r="E58" s="55"/>
      <c r="F58" s="55"/>
      <c r="G58" s="55"/>
      <c r="H58" s="55"/>
      <c r="I58" s="55"/>
      <c r="J58" s="55"/>
      <c r="K58" s="55"/>
      <c r="L58" s="22">
        <f t="shared" si="0"/>
        <v>0</v>
      </c>
      <c r="M58" s="61">
        <f t="shared" si="1"/>
        <v>0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22">
        <f t="shared" si="0"/>
        <v>0</v>
      </c>
      <c r="M59" s="61">
        <f t="shared" si="1"/>
        <v>0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22">
        <f t="shared" si="0"/>
        <v>0</v>
      </c>
      <c r="M60" s="61">
        <f t="shared" si="1"/>
        <v>0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22">
        <f t="shared" si="0"/>
        <v>0</v>
      </c>
      <c r="M61" s="61">
        <f t="shared" si="1"/>
        <v>0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22">
        <f t="shared" si="0"/>
        <v>0</v>
      </c>
      <c r="M62" s="61">
        <f t="shared" si="1"/>
        <v>0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22">
        <f t="shared" si="0"/>
        <v>0</v>
      </c>
      <c r="M63" s="61">
        <f t="shared" si="1"/>
        <v>0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22">
        <f t="shared" si="0"/>
        <v>0</v>
      </c>
      <c r="M64" s="61">
        <f t="shared" si="1"/>
        <v>0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22">
        <f t="shared" si="0"/>
        <v>0</v>
      </c>
      <c r="M65" s="61">
        <f t="shared" si="1"/>
        <v>0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22">
        <f t="shared" si="0"/>
        <v>0</v>
      </c>
      <c r="M66" s="61">
        <f t="shared" si="1"/>
        <v>0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22">
        <f t="shared" si="0"/>
        <v>0</v>
      </c>
      <c r="M67" s="61">
        <f t="shared" si="1"/>
        <v>0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22">
        <f t="shared" si="0"/>
        <v>0</v>
      </c>
      <c r="M68" s="61">
        <f t="shared" si="1"/>
        <v>0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22">
        <f t="shared" si="0"/>
        <v>0</v>
      </c>
      <c r="M69" s="61">
        <f t="shared" si="1"/>
        <v>0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22">
        <f t="shared" si="0"/>
        <v>0</v>
      </c>
      <c r="M70" s="61">
        <f t="shared" si="1"/>
        <v>0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22">
        <f t="shared" si="0"/>
        <v>0</v>
      </c>
      <c r="M71" s="61">
        <f t="shared" si="1"/>
        <v>0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22">
        <f t="shared" si="0"/>
        <v>0</v>
      </c>
      <c r="M72" s="61">
        <f t="shared" si="1"/>
        <v>0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22">
        <f t="shared" si="0"/>
        <v>0</v>
      </c>
      <c r="M73" s="61">
        <f t="shared" si="1"/>
        <v>0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22">
        <f t="shared" si="0"/>
        <v>0</v>
      </c>
      <c r="M74" s="61">
        <f t="shared" si="1"/>
        <v>0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22">
        <f t="shared" si="0"/>
        <v>0</v>
      </c>
      <c r="M75" s="61">
        <f t="shared" si="1"/>
        <v>0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22">
        <f t="shared" si="0"/>
        <v>0</v>
      </c>
      <c r="M76" s="61">
        <f t="shared" si="1"/>
        <v>0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22">
        <f t="shared" si="0"/>
        <v>0</v>
      </c>
      <c r="M77" s="61">
        <f t="shared" si="1"/>
        <v>0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22">
        <f t="shared" si="0"/>
        <v>0</v>
      </c>
      <c r="M78" s="61">
        <f t="shared" si="1"/>
        <v>0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22">
        <f t="shared" si="0"/>
        <v>0</v>
      </c>
      <c r="M79" s="61">
        <f t="shared" si="1"/>
        <v>0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22">
        <f t="shared" si="0"/>
        <v>0</v>
      </c>
      <c r="M80" s="61">
        <f t="shared" si="1"/>
        <v>0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22">
        <f t="shared" si="0"/>
        <v>0</v>
      </c>
      <c r="M81" s="61">
        <f t="shared" si="1"/>
        <v>0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22">
        <f t="shared" si="0"/>
        <v>0</v>
      </c>
      <c r="M82" s="61">
        <f t="shared" si="1"/>
        <v>0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22">
        <f t="shared" si="0"/>
        <v>0</v>
      </c>
      <c r="M83" s="61">
        <f t="shared" si="1"/>
        <v>0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22">
        <f t="shared" si="0"/>
        <v>0</v>
      </c>
      <c r="M84" s="61">
        <f t="shared" si="1"/>
        <v>0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22">
        <f t="shared" si="0"/>
        <v>0</v>
      </c>
      <c r="M85" s="61">
        <f t="shared" si="1"/>
        <v>0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22">
        <f t="shared" ref="L86:L99" si="2">(D86*$D$8+E86*$E$8+F86*$F$8+G86*$G$8+H86*$H$8+I86*$I$8+J86*$J$8+K86*$K$8)/100</f>
        <v>0</v>
      </c>
      <c r="M86" s="61">
        <f t="shared" ref="M86:M99" si="3">L86/$L$8*100</f>
        <v>0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22">
        <f t="shared" si="2"/>
        <v>0</v>
      </c>
      <c r="M87" s="61">
        <f t="shared" si="3"/>
        <v>0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22">
        <f t="shared" si="2"/>
        <v>0</v>
      </c>
      <c r="M88" s="61">
        <f t="shared" si="3"/>
        <v>0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22">
        <f t="shared" si="2"/>
        <v>0</v>
      </c>
      <c r="M89" s="61">
        <f t="shared" si="3"/>
        <v>0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22">
        <f t="shared" si="2"/>
        <v>0</v>
      </c>
      <c r="M90" s="61">
        <f t="shared" si="3"/>
        <v>0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22">
        <f t="shared" si="2"/>
        <v>0</v>
      </c>
      <c r="M91" s="61">
        <f t="shared" si="3"/>
        <v>0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22">
        <f t="shared" si="2"/>
        <v>0</v>
      </c>
      <c r="M92" s="61">
        <f t="shared" si="3"/>
        <v>0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22">
        <f t="shared" si="2"/>
        <v>0</v>
      </c>
      <c r="M93" s="61">
        <f t="shared" si="3"/>
        <v>0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22">
        <f t="shared" si="2"/>
        <v>0</v>
      </c>
      <c r="M94" s="61">
        <f t="shared" si="3"/>
        <v>0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22">
        <f t="shared" si="2"/>
        <v>0</v>
      </c>
      <c r="M95" s="61">
        <f t="shared" si="3"/>
        <v>0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22">
        <f t="shared" si="2"/>
        <v>0</v>
      </c>
      <c r="M96" s="61">
        <f t="shared" si="3"/>
        <v>0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22">
        <f t="shared" si="2"/>
        <v>0</v>
      </c>
      <c r="M97" s="61">
        <f t="shared" si="3"/>
        <v>0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22">
        <f t="shared" si="2"/>
        <v>0</v>
      </c>
      <c r="M98" s="61">
        <f t="shared" si="3"/>
        <v>0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22">
        <f t="shared" si="2"/>
        <v>0</v>
      </c>
      <c r="M99" s="61">
        <f t="shared" si="3"/>
        <v>0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outlinePr summaryBelow="0" summaryRight="0"/>
  </sheetPr>
  <dimension ref="A1:M1000"/>
  <sheetViews>
    <sheetView topLeftCell="B58" zoomScale="182" workbookViewId="0">
      <selection activeCell="F49" sqref="F49"/>
    </sheetView>
  </sheetViews>
  <sheetFormatPr defaultColWidth="14.453125" defaultRowHeight="15" customHeight="1"/>
  <cols>
    <col min="1" max="1" width="5.36328125" customWidth="1"/>
    <col min="2" max="2" width="13.81640625" customWidth="1"/>
    <col min="3" max="3" width="32.453125" bestFit="1" customWidth="1"/>
    <col min="4" max="4" width="6.36328125" customWidth="1"/>
    <col min="5" max="5" width="9.453125" customWidth="1"/>
    <col min="6" max="11" width="6.36328125" customWidth="1"/>
    <col min="12" max="12" width="9.453125" customWidth="1"/>
  </cols>
  <sheetData>
    <row r="1" spans="1:13" ht="21.75" customHeight="1">
      <c r="A1" s="63" t="s">
        <v>54</v>
      </c>
      <c r="B1" s="64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30.75" customHeight="1" thickBot="1">
      <c r="A2" s="165" t="s">
        <v>66</v>
      </c>
      <c r="B2" s="166"/>
      <c r="C2" s="167" t="str">
        <f>'Daftar CPL'!D16</f>
        <v>Menerapkan pemikiran ilmiah dalam pengambilan keputusan dan kajian deskriptif saintifik ilmu pengetahuan dan teknologi dengan memperhatikan nilai kemanusiaan sesuai bidang keahliannya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ht="15.75" customHeight="1" thickBot="1"/>
    <row r="4" spans="1:13" ht="15.75" customHeight="1">
      <c r="C4" s="50"/>
      <c r="D4" s="173" t="s">
        <v>56</v>
      </c>
      <c r="E4" s="163"/>
      <c r="F4" s="163"/>
      <c r="G4" s="163"/>
      <c r="H4" s="163"/>
      <c r="I4" s="163"/>
      <c r="J4" s="163"/>
      <c r="K4" s="161"/>
      <c r="L4" s="57" t="s">
        <v>57</v>
      </c>
      <c r="M4" s="1"/>
    </row>
    <row r="5" spans="1:13" ht="15.75" customHeight="1">
      <c r="C5" s="65" t="s">
        <v>40</v>
      </c>
      <c r="D5" s="52">
        <f>'Daftar CPL'!E60</f>
        <v>2</v>
      </c>
      <c r="E5" s="52">
        <f>'Daftar CPL'!F60</f>
        <v>2</v>
      </c>
      <c r="F5" s="52">
        <f>'Daftar CPL'!G60</f>
        <v>3</v>
      </c>
      <c r="G5" s="52">
        <f>'Daftar CPL'!H60</f>
        <v>0</v>
      </c>
      <c r="H5" s="52">
        <f>'Daftar CPL'!I60</f>
        <v>0</v>
      </c>
      <c r="I5" s="52">
        <f>'Daftar CPL'!J60</f>
        <v>0</v>
      </c>
      <c r="J5" s="52">
        <f>'Daftar CPL'!K60</f>
        <v>0</v>
      </c>
      <c r="K5" s="52">
        <f>'Daftar CPL'!L60</f>
        <v>0</v>
      </c>
      <c r="L5" s="58" t="s">
        <v>58</v>
      </c>
      <c r="M5" s="12"/>
    </row>
    <row r="6" spans="1:13" ht="15.75" customHeight="1">
      <c r="C6" s="65" t="s">
        <v>41</v>
      </c>
      <c r="D6" s="52">
        <f>'Daftar CPL'!E61</f>
        <v>2</v>
      </c>
      <c r="E6" s="52">
        <f>'Daftar CPL'!F61</f>
        <v>2</v>
      </c>
      <c r="F6" s="52">
        <f>'Daftar CPL'!G61</f>
        <v>2</v>
      </c>
      <c r="G6" s="52">
        <f>'Daftar CPL'!H61</f>
        <v>0</v>
      </c>
      <c r="H6" s="52">
        <f>'Daftar CPL'!I61</f>
        <v>0</v>
      </c>
      <c r="I6" s="52">
        <f>'Daftar CPL'!J61</f>
        <v>0</v>
      </c>
      <c r="J6" s="52">
        <f>'Daftar CPL'!K61</f>
        <v>0</v>
      </c>
      <c r="K6" s="52">
        <f>'Daftar CPL'!L61</f>
        <v>0</v>
      </c>
      <c r="L6" s="58" t="s">
        <v>59</v>
      </c>
      <c r="M6" s="12"/>
    </row>
    <row r="7" spans="1:13" ht="28.5" customHeight="1" thickBot="1">
      <c r="C7" s="65" t="s">
        <v>42</v>
      </c>
      <c r="D7" s="115" t="str">
        <f>'Daftar CPL'!E62</f>
        <v>UTS</v>
      </c>
      <c r="E7" s="115" t="str">
        <f>'Daftar CPL'!F62</f>
        <v>Observasi sikap</v>
      </c>
      <c r="F7" s="115" t="str">
        <f>'Daftar CPL'!G62</f>
        <v>UAS</v>
      </c>
      <c r="G7" s="115">
        <f>'Daftar CPL'!H62</f>
        <v>0</v>
      </c>
      <c r="H7" s="115">
        <f>'Daftar CPL'!I62</f>
        <v>0</v>
      </c>
      <c r="I7" s="115">
        <f>'Daftar CPL'!J62</f>
        <v>0</v>
      </c>
      <c r="J7" s="115">
        <f>'Daftar CPL'!K62</f>
        <v>0</v>
      </c>
      <c r="K7" s="115">
        <f>'Daftar CPL'!L62</f>
        <v>0</v>
      </c>
      <c r="L7" s="59" t="s">
        <v>60</v>
      </c>
      <c r="M7" s="12"/>
    </row>
    <row r="8" spans="1:13" ht="15.75" customHeight="1" thickBot="1">
      <c r="C8" s="66" t="s">
        <v>44</v>
      </c>
      <c r="D8" s="52">
        <f>'Daftar CPL'!E63</f>
        <v>30</v>
      </c>
      <c r="E8" s="52">
        <f>'Daftar CPL'!F63</f>
        <v>10</v>
      </c>
      <c r="F8" s="52">
        <f>'Daftar CPL'!G63</f>
        <v>50</v>
      </c>
      <c r="G8" s="52">
        <f>'Daftar CPL'!H63</f>
        <v>0</v>
      </c>
      <c r="H8" s="52">
        <f>'Daftar CPL'!I63</f>
        <v>0</v>
      </c>
      <c r="I8" s="52">
        <f>'Daftar CPL'!J63</f>
        <v>0</v>
      </c>
      <c r="J8" s="52">
        <f>'Daftar CPL'!K63</f>
        <v>0</v>
      </c>
      <c r="K8" s="52">
        <f>'Daftar CPL'!L63</f>
        <v>0</v>
      </c>
      <c r="L8" s="60">
        <f>SUM(D8:K8)</f>
        <v>90</v>
      </c>
      <c r="M8" s="12"/>
    </row>
    <row r="9" spans="1:13" ht="15.75" customHeight="1">
      <c r="A9" s="157" t="s">
        <v>61</v>
      </c>
      <c r="B9" s="157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1" t="s">
        <v>62</v>
      </c>
      <c r="E10" s="136"/>
      <c r="F10" s="136"/>
      <c r="G10" s="136"/>
      <c r="H10" s="136"/>
      <c r="I10" s="136"/>
      <c r="J10" s="136"/>
      <c r="K10" s="136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2400001064</v>
      </c>
      <c r="C11" s="9" t="str">
        <f>'Daftar mahasiswa'!C11</f>
        <v>RAFIFA KHAIRUNNISA</v>
      </c>
      <c r="D11" s="128">
        <v>85</v>
      </c>
      <c r="E11" s="55">
        <v>80</v>
      </c>
      <c r="F11" s="55">
        <v>85</v>
      </c>
      <c r="G11" s="55"/>
      <c r="H11" s="55"/>
      <c r="I11" s="55"/>
      <c r="J11" s="55"/>
      <c r="K11" s="55"/>
      <c r="L11" s="22">
        <f t="shared" ref="L11:L42" si="0">(D11*$D$8+E11*$E$8+F11*$F$8+G11*$G$8+H11*$H$8+I11*$I$8+J11*$J$8+K11*$K$8)/100</f>
        <v>76</v>
      </c>
      <c r="M11" s="61">
        <f t="shared" ref="M11:M85" si="1">L11/$L$8*100</f>
        <v>84.444444444444443</v>
      </c>
    </row>
    <row r="12" spans="1:13" ht="15.75" customHeight="1">
      <c r="A12" s="18">
        <f>'Daftar mahasiswa'!A12</f>
        <v>2</v>
      </c>
      <c r="B12" s="18" t="str">
        <f>'Daftar mahasiswa'!B12</f>
        <v>2400001065</v>
      </c>
      <c r="C12" s="9" t="str">
        <f>'Daftar mahasiswa'!C12</f>
        <v>ZAHRA AULIA DEWI</v>
      </c>
      <c r="D12" s="128">
        <v>80</v>
      </c>
      <c r="E12" s="55">
        <v>80</v>
      </c>
      <c r="F12" s="55">
        <v>90</v>
      </c>
      <c r="G12" s="55"/>
      <c r="H12" s="55"/>
      <c r="I12" s="55"/>
      <c r="J12" s="55"/>
      <c r="K12" s="55"/>
      <c r="L12" s="22">
        <f t="shared" si="0"/>
        <v>77</v>
      </c>
      <c r="M12" s="11">
        <f t="shared" si="1"/>
        <v>85.555555555555557</v>
      </c>
    </row>
    <row r="13" spans="1:13" ht="15.75" customHeight="1">
      <c r="A13" s="18">
        <f>'Daftar mahasiswa'!A13</f>
        <v>3</v>
      </c>
      <c r="B13" s="18" t="str">
        <f>'Daftar mahasiswa'!B13</f>
        <v>2400001067</v>
      </c>
      <c r="C13" s="9" t="str">
        <f>'Daftar mahasiswa'!C13</f>
        <v>TALITHA SALWA NIRMALA</v>
      </c>
      <c r="D13" s="128">
        <v>80</v>
      </c>
      <c r="E13" s="55">
        <v>80</v>
      </c>
      <c r="F13" s="55">
        <v>85</v>
      </c>
      <c r="G13" s="55"/>
      <c r="H13" s="55"/>
      <c r="I13" s="55"/>
      <c r="J13" s="55"/>
      <c r="K13" s="55"/>
      <c r="L13" s="22">
        <f t="shared" si="0"/>
        <v>74.5</v>
      </c>
      <c r="M13" s="11">
        <f t="shared" si="1"/>
        <v>82.777777777777771</v>
      </c>
    </row>
    <row r="14" spans="1:13" ht="15.75" customHeight="1">
      <c r="A14" s="18">
        <f>'Daftar mahasiswa'!A14</f>
        <v>4</v>
      </c>
      <c r="B14" s="18" t="str">
        <f>'Daftar mahasiswa'!B14</f>
        <v>2400001068</v>
      </c>
      <c r="C14" s="62" t="str">
        <f>'Daftar mahasiswa'!C14</f>
        <v>MUHAMMAD FASIHULLISAN</v>
      </c>
      <c r="D14" s="128">
        <v>75</v>
      </c>
      <c r="E14" s="55">
        <v>80</v>
      </c>
      <c r="F14" s="55">
        <v>80</v>
      </c>
      <c r="G14" s="55"/>
      <c r="H14" s="55"/>
      <c r="I14" s="55"/>
      <c r="J14" s="55"/>
      <c r="K14" s="55"/>
      <c r="L14" s="22">
        <f t="shared" si="0"/>
        <v>70.5</v>
      </c>
      <c r="M14" s="11">
        <f t="shared" si="1"/>
        <v>78.333333333333329</v>
      </c>
    </row>
    <row r="15" spans="1:13" ht="15.75" customHeight="1">
      <c r="A15" s="18">
        <f>'Daftar mahasiswa'!A15</f>
        <v>5</v>
      </c>
      <c r="B15" s="18" t="str">
        <f>'Daftar mahasiswa'!B15</f>
        <v>2400001069</v>
      </c>
      <c r="C15" s="62" t="str">
        <f>'Daftar mahasiswa'!C15</f>
        <v>AMELIA PUTRI JULIYANTI</v>
      </c>
      <c r="D15" s="128">
        <v>75</v>
      </c>
      <c r="E15" s="55">
        <v>80</v>
      </c>
      <c r="F15" s="55">
        <v>80</v>
      </c>
      <c r="G15" s="55"/>
      <c r="H15" s="55"/>
      <c r="I15" s="55"/>
      <c r="J15" s="55"/>
      <c r="K15" s="55"/>
      <c r="L15" s="22">
        <f t="shared" si="0"/>
        <v>70.5</v>
      </c>
      <c r="M15" s="11">
        <f t="shared" si="1"/>
        <v>78.333333333333329</v>
      </c>
    </row>
    <row r="16" spans="1:13" ht="15.75" customHeight="1">
      <c r="A16" s="18">
        <f>'Daftar mahasiswa'!A16</f>
        <v>6</v>
      </c>
      <c r="B16" s="18" t="str">
        <f>'Daftar mahasiswa'!B16</f>
        <v>2400001070</v>
      </c>
      <c r="C16" s="62" t="str">
        <f>'Daftar mahasiswa'!C16</f>
        <v>FITRI AHMAD</v>
      </c>
      <c r="D16" s="128">
        <v>80</v>
      </c>
      <c r="E16" s="55">
        <v>80</v>
      </c>
      <c r="F16" s="55">
        <v>90</v>
      </c>
      <c r="G16" s="55"/>
      <c r="H16" s="55"/>
      <c r="I16" s="55"/>
      <c r="J16" s="55"/>
      <c r="K16" s="55"/>
      <c r="L16" s="22">
        <f t="shared" si="0"/>
        <v>77</v>
      </c>
      <c r="M16" s="11">
        <f t="shared" si="1"/>
        <v>85.555555555555557</v>
      </c>
    </row>
    <row r="17" spans="1:13" ht="15.75" customHeight="1">
      <c r="A17" s="18">
        <f>'Daftar mahasiswa'!A17</f>
        <v>7</v>
      </c>
      <c r="B17" s="18" t="str">
        <f>'Daftar mahasiswa'!B17</f>
        <v>2400001071</v>
      </c>
      <c r="C17" s="62" t="str">
        <f>'Daftar mahasiswa'!C17</f>
        <v>QONNI GHINA KUSUMA HATI</v>
      </c>
      <c r="D17" s="128">
        <v>80</v>
      </c>
      <c r="E17" s="55">
        <v>80</v>
      </c>
      <c r="F17" s="55">
        <v>80</v>
      </c>
      <c r="G17" s="55"/>
      <c r="H17" s="55"/>
      <c r="I17" s="55"/>
      <c r="J17" s="55"/>
      <c r="K17" s="55"/>
      <c r="L17" s="22">
        <f t="shared" si="0"/>
        <v>72</v>
      </c>
      <c r="M17" s="11">
        <f t="shared" si="1"/>
        <v>80</v>
      </c>
    </row>
    <row r="18" spans="1:13" ht="15.75" customHeight="1">
      <c r="A18" s="18">
        <f>'Daftar mahasiswa'!A18</f>
        <v>8</v>
      </c>
      <c r="B18" s="18" t="str">
        <f>'Daftar mahasiswa'!B18</f>
        <v>2400001075</v>
      </c>
      <c r="C18" s="62" t="str">
        <f>'Daftar mahasiswa'!C18</f>
        <v>ALDY FAHMI AZIS</v>
      </c>
      <c r="D18" s="128">
        <v>75</v>
      </c>
      <c r="E18" s="55">
        <v>80</v>
      </c>
      <c r="F18" s="55">
        <v>90</v>
      </c>
      <c r="G18" s="55"/>
      <c r="H18" s="55"/>
      <c r="I18" s="55"/>
      <c r="J18" s="55"/>
      <c r="K18" s="55"/>
      <c r="L18" s="22">
        <f t="shared" si="0"/>
        <v>75.5</v>
      </c>
      <c r="M18" s="11">
        <f t="shared" si="1"/>
        <v>83.888888888888886</v>
      </c>
    </row>
    <row r="19" spans="1:13" ht="15.75" customHeight="1">
      <c r="A19" s="18">
        <f>'Daftar mahasiswa'!A19</f>
        <v>9</v>
      </c>
      <c r="B19" s="18" t="str">
        <f>'Daftar mahasiswa'!B19</f>
        <v>2400001076</v>
      </c>
      <c r="C19" s="62" t="str">
        <f>'Daftar mahasiswa'!C19</f>
        <v>FARHAN ABIANSYACH</v>
      </c>
      <c r="D19" s="128">
        <v>80</v>
      </c>
      <c r="E19" s="55">
        <v>80</v>
      </c>
      <c r="F19" s="55">
        <v>75</v>
      </c>
      <c r="G19" s="55"/>
      <c r="H19" s="55"/>
      <c r="I19" s="55"/>
      <c r="J19" s="55"/>
      <c r="K19" s="55"/>
      <c r="L19" s="22">
        <f t="shared" si="0"/>
        <v>69.5</v>
      </c>
      <c r="M19" s="11">
        <f t="shared" si="1"/>
        <v>77.222222222222229</v>
      </c>
    </row>
    <row r="20" spans="1:13" ht="15.75" customHeight="1">
      <c r="A20" s="18">
        <f>'Daftar mahasiswa'!A20</f>
        <v>10</v>
      </c>
      <c r="B20" s="18" t="str">
        <f>'Daftar mahasiswa'!B20</f>
        <v>2400001077</v>
      </c>
      <c r="C20" s="62" t="str">
        <f>'Daftar mahasiswa'!C20</f>
        <v>NASYWA PUTRI SALMA</v>
      </c>
      <c r="D20" s="128">
        <v>75</v>
      </c>
      <c r="E20" s="55">
        <v>80</v>
      </c>
      <c r="F20" s="55">
        <v>80</v>
      </c>
      <c r="G20" s="55"/>
      <c r="H20" s="55"/>
      <c r="I20" s="55"/>
      <c r="J20" s="55"/>
      <c r="K20" s="55"/>
      <c r="L20" s="22">
        <f t="shared" si="0"/>
        <v>70.5</v>
      </c>
      <c r="M20" s="11">
        <f t="shared" si="1"/>
        <v>78.333333333333329</v>
      </c>
    </row>
    <row r="21" spans="1:13" ht="15.75" customHeight="1">
      <c r="A21" s="18">
        <f>'Daftar mahasiswa'!A21</f>
        <v>11</v>
      </c>
      <c r="B21" s="18" t="str">
        <f>'Daftar mahasiswa'!B21</f>
        <v>2400001079</v>
      </c>
      <c r="C21" s="62" t="str">
        <f>'Daftar mahasiswa'!C21</f>
        <v>ANGGITA ELSYA ZABRINA</v>
      </c>
      <c r="D21" s="128">
        <v>75</v>
      </c>
      <c r="E21" s="55">
        <v>80</v>
      </c>
      <c r="F21" s="55">
        <v>80</v>
      </c>
      <c r="G21" s="55"/>
      <c r="H21" s="55"/>
      <c r="I21" s="55"/>
      <c r="J21" s="55"/>
      <c r="K21" s="55"/>
      <c r="L21" s="22">
        <f t="shared" si="0"/>
        <v>70.5</v>
      </c>
      <c r="M21" s="11">
        <f t="shared" si="1"/>
        <v>78.333333333333329</v>
      </c>
    </row>
    <row r="22" spans="1:13" ht="15.75" customHeight="1">
      <c r="A22" s="18">
        <f>'Daftar mahasiswa'!A22</f>
        <v>12</v>
      </c>
      <c r="B22" s="18" t="str">
        <f>'Daftar mahasiswa'!B22</f>
        <v>2400001080</v>
      </c>
      <c r="C22" s="62" t="str">
        <f>'Daftar mahasiswa'!C22</f>
        <v>SHIVANA NAYLA PUTRI</v>
      </c>
      <c r="D22" s="128">
        <v>75</v>
      </c>
      <c r="E22" s="55">
        <v>80</v>
      </c>
      <c r="F22" s="55">
        <v>90</v>
      </c>
      <c r="G22" s="55"/>
      <c r="H22" s="55"/>
      <c r="I22" s="55"/>
      <c r="J22" s="55"/>
      <c r="K22" s="55"/>
      <c r="L22" s="22">
        <f t="shared" si="0"/>
        <v>75.5</v>
      </c>
      <c r="M22" s="11">
        <f t="shared" si="1"/>
        <v>83.888888888888886</v>
      </c>
    </row>
    <row r="23" spans="1:13" ht="15.75" customHeight="1">
      <c r="A23" s="18">
        <f>'Daftar mahasiswa'!A23</f>
        <v>13</v>
      </c>
      <c r="B23" s="18" t="str">
        <f>'Daftar mahasiswa'!B23</f>
        <v>2400001081</v>
      </c>
      <c r="C23" s="62" t="str">
        <f>'Daftar mahasiswa'!C23</f>
        <v>DINAR ZAZA AULIA</v>
      </c>
      <c r="D23" s="128">
        <v>80</v>
      </c>
      <c r="E23" s="55">
        <v>80</v>
      </c>
      <c r="F23" s="55">
        <v>80</v>
      </c>
      <c r="G23" s="55"/>
      <c r="H23" s="55"/>
      <c r="I23" s="55"/>
      <c r="J23" s="55"/>
      <c r="K23" s="55"/>
      <c r="L23" s="22">
        <f t="shared" si="0"/>
        <v>72</v>
      </c>
      <c r="M23" s="11">
        <f t="shared" si="1"/>
        <v>80</v>
      </c>
    </row>
    <row r="24" spans="1:13" ht="15.75" customHeight="1">
      <c r="A24" s="18">
        <f>'Daftar mahasiswa'!A24</f>
        <v>14</v>
      </c>
      <c r="B24" s="18" t="str">
        <f>'Daftar mahasiswa'!B24</f>
        <v>2400001082</v>
      </c>
      <c r="C24" s="62" t="str">
        <f>'Daftar mahasiswa'!C24</f>
        <v>NABILA SINTIA ZAHRANI</v>
      </c>
      <c r="D24" s="128">
        <v>80</v>
      </c>
      <c r="E24" s="55">
        <v>80</v>
      </c>
      <c r="F24" s="55">
        <v>80</v>
      </c>
      <c r="G24" s="55"/>
      <c r="H24" s="55"/>
      <c r="I24" s="55"/>
      <c r="J24" s="55"/>
      <c r="K24" s="55"/>
      <c r="L24" s="22">
        <f t="shared" si="0"/>
        <v>72</v>
      </c>
      <c r="M24" s="11">
        <f t="shared" si="1"/>
        <v>80</v>
      </c>
    </row>
    <row r="25" spans="1:13" ht="15.75" customHeight="1">
      <c r="A25" s="18">
        <f>'Daftar mahasiswa'!A25</f>
        <v>15</v>
      </c>
      <c r="B25" s="18" t="str">
        <f>'Daftar mahasiswa'!B25</f>
        <v>2400001083</v>
      </c>
      <c r="C25" s="62" t="str">
        <f>'Daftar mahasiswa'!C25</f>
        <v>RAHMA SHOFA</v>
      </c>
      <c r="D25" s="128">
        <v>80</v>
      </c>
      <c r="E25" s="55">
        <v>80</v>
      </c>
      <c r="F25" s="55">
        <v>80</v>
      </c>
      <c r="G25" s="55"/>
      <c r="H25" s="55"/>
      <c r="I25" s="55"/>
      <c r="J25" s="55"/>
      <c r="K25" s="55"/>
      <c r="L25" s="22">
        <f t="shared" si="0"/>
        <v>72</v>
      </c>
      <c r="M25" s="11">
        <f t="shared" si="1"/>
        <v>80</v>
      </c>
    </row>
    <row r="26" spans="1:13" ht="15.75" customHeight="1">
      <c r="A26" s="18">
        <f>'Daftar mahasiswa'!A26</f>
        <v>16</v>
      </c>
      <c r="B26" s="18" t="str">
        <f>'Daftar mahasiswa'!B26</f>
        <v>2400001084</v>
      </c>
      <c r="C26" s="62" t="str">
        <f>'Daftar mahasiswa'!C26</f>
        <v>ALVIA WANDA RAMADHANI</v>
      </c>
      <c r="D26" s="128">
        <v>80</v>
      </c>
      <c r="E26" s="55">
        <v>90</v>
      </c>
      <c r="F26" s="55">
        <v>90</v>
      </c>
      <c r="G26" s="55"/>
      <c r="H26" s="55"/>
      <c r="I26" s="55"/>
      <c r="J26" s="55"/>
      <c r="K26" s="55"/>
      <c r="L26" s="22">
        <f t="shared" si="0"/>
        <v>78</v>
      </c>
      <c r="M26" s="11">
        <f t="shared" si="1"/>
        <v>86.666666666666671</v>
      </c>
    </row>
    <row r="27" spans="1:13" ht="15.75" customHeight="1">
      <c r="A27" s="18">
        <f>'Daftar mahasiswa'!A27</f>
        <v>17</v>
      </c>
      <c r="B27" s="18" t="str">
        <f>'Daftar mahasiswa'!B27</f>
        <v>2400001085</v>
      </c>
      <c r="C27" s="62" t="str">
        <f>'Daftar mahasiswa'!C27</f>
        <v>AHADIATI NISAUL 'ALIA</v>
      </c>
      <c r="D27" s="128">
        <v>80</v>
      </c>
      <c r="E27" s="55">
        <v>90</v>
      </c>
      <c r="F27" s="55">
        <v>90</v>
      </c>
      <c r="G27" s="55"/>
      <c r="H27" s="55"/>
      <c r="I27" s="55"/>
      <c r="J27" s="55"/>
      <c r="K27" s="55"/>
      <c r="L27" s="22">
        <f t="shared" si="0"/>
        <v>78</v>
      </c>
      <c r="M27" s="11">
        <f t="shared" si="1"/>
        <v>86.666666666666671</v>
      </c>
    </row>
    <row r="28" spans="1:13" ht="15.75" customHeight="1">
      <c r="A28" s="18">
        <f>'Daftar mahasiswa'!A28</f>
        <v>18</v>
      </c>
      <c r="B28" s="18" t="str">
        <f>'Daftar mahasiswa'!B28</f>
        <v>2400001086</v>
      </c>
      <c r="C28" s="62" t="str">
        <f>'Daftar mahasiswa'!C28</f>
        <v>NABILA NURUL AZIZAH</v>
      </c>
      <c r="D28" s="128">
        <v>75</v>
      </c>
      <c r="E28" s="55">
        <v>85</v>
      </c>
      <c r="F28" s="55">
        <v>90</v>
      </c>
      <c r="G28" s="55"/>
      <c r="H28" s="55"/>
      <c r="I28" s="55"/>
      <c r="J28" s="55"/>
      <c r="K28" s="55"/>
      <c r="L28" s="22">
        <f t="shared" si="0"/>
        <v>76</v>
      </c>
      <c r="M28" s="11">
        <f t="shared" si="1"/>
        <v>84.444444444444443</v>
      </c>
    </row>
    <row r="29" spans="1:13" ht="15.75" customHeight="1">
      <c r="A29" s="18">
        <f>'Daftar mahasiswa'!A29</f>
        <v>19</v>
      </c>
      <c r="B29" s="18" t="str">
        <f>'Daftar mahasiswa'!B29</f>
        <v>2400001087</v>
      </c>
      <c r="C29" s="62" t="str">
        <f>'Daftar mahasiswa'!C29</f>
        <v>DINI EKA RAHAYU</v>
      </c>
      <c r="D29" s="128">
        <v>80</v>
      </c>
      <c r="E29" s="55">
        <v>80</v>
      </c>
      <c r="F29" s="55">
        <v>80</v>
      </c>
      <c r="G29" s="55"/>
      <c r="H29" s="55"/>
      <c r="I29" s="55"/>
      <c r="J29" s="55"/>
      <c r="K29" s="55"/>
      <c r="L29" s="22">
        <f t="shared" si="0"/>
        <v>72</v>
      </c>
      <c r="M29" s="11">
        <f t="shared" si="1"/>
        <v>80</v>
      </c>
    </row>
    <row r="30" spans="1:13" ht="15.75" customHeight="1">
      <c r="A30" s="18">
        <f>'Daftar mahasiswa'!A30</f>
        <v>20</v>
      </c>
      <c r="B30" s="18" t="str">
        <f>'Daftar mahasiswa'!B30</f>
        <v>2400001088</v>
      </c>
      <c r="C30" s="62" t="str">
        <f>'Daftar mahasiswa'!C30</f>
        <v>SALSA KHOIRUN NISA</v>
      </c>
      <c r="D30" s="128">
        <v>80</v>
      </c>
      <c r="E30" s="55">
        <v>80</v>
      </c>
      <c r="F30" s="55">
        <v>80</v>
      </c>
      <c r="G30" s="55"/>
      <c r="H30" s="55"/>
      <c r="I30" s="55"/>
      <c r="J30" s="55"/>
      <c r="K30" s="55"/>
      <c r="L30" s="22">
        <f t="shared" si="0"/>
        <v>72</v>
      </c>
      <c r="M30" s="11">
        <f t="shared" si="1"/>
        <v>80</v>
      </c>
    </row>
    <row r="31" spans="1:13" ht="15.75" customHeight="1">
      <c r="A31" s="18">
        <f>'Daftar mahasiswa'!A31</f>
        <v>21</v>
      </c>
      <c r="B31" s="18" t="str">
        <f>'Daftar mahasiswa'!B31</f>
        <v>2400001089</v>
      </c>
      <c r="C31" s="62" t="str">
        <f>'Daftar mahasiswa'!C31</f>
        <v>LUTHFIATUL ATIQOH MURSYIDAH</v>
      </c>
      <c r="D31" s="128">
        <v>75</v>
      </c>
      <c r="E31" s="55">
        <v>90</v>
      </c>
      <c r="F31" s="55">
        <v>90</v>
      </c>
      <c r="G31" s="55"/>
      <c r="H31" s="55"/>
      <c r="I31" s="55"/>
      <c r="J31" s="55"/>
      <c r="K31" s="55"/>
      <c r="L31" s="22">
        <f t="shared" si="0"/>
        <v>76.5</v>
      </c>
      <c r="M31" s="11">
        <f t="shared" si="1"/>
        <v>85</v>
      </c>
    </row>
    <row r="32" spans="1:13" ht="15.75" customHeight="1">
      <c r="A32" s="18">
        <f>'Daftar mahasiswa'!A32</f>
        <v>22</v>
      </c>
      <c r="B32" s="18" t="str">
        <f>'Daftar mahasiswa'!B32</f>
        <v>2400001092</v>
      </c>
      <c r="C32" s="62" t="str">
        <f>'Daftar mahasiswa'!C32</f>
        <v>RAFLI YUDHA AMIRANTO</v>
      </c>
      <c r="D32" s="128">
        <v>75</v>
      </c>
      <c r="E32" s="55">
        <v>90</v>
      </c>
      <c r="F32" s="55">
        <v>90</v>
      </c>
      <c r="G32" s="55"/>
      <c r="H32" s="55"/>
      <c r="I32" s="55"/>
      <c r="J32" s="55"/>
      <c r="K32" s="55"/>
      <c r="L32" s="22">
        <f t="shared" si="0"/>
        <v>76.5</v>
      </c>
      <c r="M32" s="11">
        <f t="shared" si="1"/>
        <v>85</v>
      </c>
    </row>
    <row r="33" spans="1:13" ht="15.75" customHeight="1">
      <c r="A33" s="18">
        <f>'Daftar mahasiswa'!A33</f>
        <v>23</v>
      </c>
      <c r="B33" s="18" t="str">
        <f>'Daftar mahasiswa'!B33</f>
        <v>2400001093</v>
      </c>
      <c r="C33" s="62" t="str">
        <f>'Daftar mahasiswa'!C33</f>
        <v>CANDA DISNA RAHMATIA PUTRI</v>
      </c>
      <c r="D33" s="128">
        <v>75</v>
      </c>
      <c r="E33" s="55">
        <v>85</v>
      </c>
      <c r="F33" s="55">
        <v>90</v>
      </c>
      <c r="G33" s="55"/>
      <c r="H33" s="55"/>
      <c r="I33" s="55"/>
      <c r="J33" s="55"/>
      <c r="K33" s="55"/>
      <c r="L33" s="22">
        <f t="shared" si="0"/>
        <v>76</v>
      </c>
      <c r="M33" s="11">
        <f t="shared" si="1"/>
        <v>84.444444444444443</v>
      </c>
    </row>
    <row r="34" spans="1:13" ht="15.75" customHeight="1">
      <c r="A34" s="18">
        <f>'Daftar mahasiswa'!A34</f>
        <v>24</v>
      </c>
      <c r="B34" s="18" t="str">
        <f>'Daftar mahasiswa'!B34</f>
        <v>2400001094</v>
      </c>
      <c r="C34" s="62" t="str">
        <f>'Daftar mahasiswa'!C34</f>
        <v>RARA ANDHINI</v>
      </c>
      <c r="D34" s="128">
        <v>80</v>
      </c>
      <c r="E34" s="55">
        <v>80</v>
      </c>
      <c r="F34" s="55">
        <v>80</v>
      </c>
      <c r="G34" s="55"/>
      <c r="H34" s="55"/>
      <c r="I34" s="55"/>
      <c r="J34" s="55"/>
      <c r="K34" s="55"/>
      <c r="L34" s="22">
        <f t="shared" si="0"/>
        <v>72</v>
      </c>
      <c r="M34" s="11">
        <f t="shared" si="1"/>
        <v>80</v>
      </c>
    </row>
    <row r="35" spans="1:13" ht="15.75" customHeight="1">
      <c r="A35" s="18">
        <f>'Daftar mahasiswa'!A35</f>
        <v>25</v>
      </c>
      <c r="B35" s="18" t="str">
        <f>'Daftar mahasiswa'!B35</f>
        <v>2400001095</v>
      </c>
      <c r="C35" s="62" t="str">
        <f>'Daftar mahasiswa'!C35</f>
        <v>MUHAMMAD SALMAN AL FARIZI</v>
      </c>
      <c r="D35" s="128">
        <v>80</v>
      </c>
      <c r="E35" s="55">
        <v>80</v>
      </c>
      <c r="F35" s="55">
        <v>75</v>
      </c>
      <c r="G35" s="55"/>
      <c r="H35" s="55"/>
      <c r="I35" s="55"/>
      <c r="J35" s="55"/>
      <c r="K35" s="55"/>
      <c r="L35" s="22">
        <f t="shared" si="0"/>
        <v>69.5</v>
      </c>
      <c r="M35" s="11">
        <f t="shared" si="1"/>
        <v>77.222222222222229</v>
      </c>
    </row>
    <row r="36" spans="1:13" ht="15.75" customHeight="1">
      <c r="A36" s="18">
        <f>'Daftar mahasiswa'!A36</f>
        <v>26</v>
      </c>
      <c r="B36" s="18" t="str">
        <f>'Daftar mahasiswa'!B36</f>
        <v>2400001096</v>
      </c>
      <c r="C36" s="62" t="str">
        <f>'Daftar mahasiswa'!C36</f>
        <v>FAISHAL HANAFI SAPUTRA</v>
      </c>
      <c r="D36" s="128">
        <v>75</v>
      </c>
      <c r="E36" s="55">
        <v>0</v>
      </c>
      <c r="F36" s="55">
        <v>0</v>
      </c>
      <c r="G36" s="55"/>
      <c r="H36" s="55"/>
      <c r="I36" s="55"/>
      <c r="J36" s="55"/>
      <c r="K36" s="55"/>
      <c r="L36" s="22">
        <f t="shared" si="0"/>
        <v>22.5</v>
      </c>
      <c r="M36" s="11">
        <f t="shared" si="1"/>
        <v>25</v>
      </c>
    </row>
    <row r="37" spans="1:13" ht="15.75" customHeight="1">
      <c r="A37" s="18">
        <f>'Daftar mahasiswa'!A37</f>
        <v>27</v>
      </c>
      <c r="B37" s="18" t="str">
        <f>'Daftar mahasiswa'!B37</f>
        <v>2400001097</v>
      </c>
      <c r="C37" s="62" t="str">
        <f>'Daftar mahasiswa'!C37</f>
        <v>AGHNIA NUR AINI</v>
      </c>
      <c r="D37" s="128">
        <v>90</v>
      </c>
      <c r="E37" s="55">
        <v>90</v>
      </c>
      <c r="F37" s="55">
        <v>90</v>
      </c>
      <c r="G37" s="55"/>
      <c r="H37" s="55"/>
      <c r="I37" s="55"/>
      <c r="J37" s="55"/>
      <c r="K37" s="55"/>
      <c r="L37" s="22">
        <f t="shared" si="0"/>
        <v>81</v>
      </c>
      <c r="M37" s="11">
        <f t="shared" si="1"/>
        <v>90</v>
      </c>
    </row>
    <row r="38" spans="1:13" ht="15.75" customHeight="1">
      <c r="A38" s="18">
        <f>'Daftar mahasiswa'!A38</f>
        <v>28</v>
      </c>
      <c r="B38" s="18" t="str">
        <f>'Daftar mahasiswa'!B38</f>
        <v>2400001098</v>
      </c>
      <c r="C38" s="62" t="str">
        <f>'Daftar mahasiswa'!C38</f>
        <v>HASBY ASYIDIQI</v>
      </c>
      <c r="D38" s="128">
        <v>80</v>
      </c>
      <c r="E38" s="55">
        <v>80</v>
      </c>
      <c r="F38" s="55">
        <v>90</v>
      </c>
      <c r="G38" s="55"/>
      <c r="H38" s="55"/>
      <c r="I38" s="55"/>
      <c r="J38" s="55"/>
      <c r="K38" s="55"/>
      <c r="L38" s="22">
        <f t="shared" si="0"/>
        <v>77</v>
      </c>
      <c r="M38" s="11">
        <f t="shared" si="1"/>
        <v>85.555555555555557</v>
      </c>
    </row>
    <row r="39" spans="1:13" ht="15.75" customHeight="1">
      <c r="A39" s="18">
        <f>'Daftar mahasiswa'!A39</f>
        <v>29</v>
      </c>
      <c r="B39" s="18" t="str">
        <f>'Daftar mahasiswa'!B39</f>
        <v>2400001101</v>
      </c>
      <c r="C39" s="62" t="str">
        <f>'Daftar mahasiswa'!C39</f>
        <v>TALITHA SHAFA SYALSABHILA</v>
      </c>
      <c r="D39" s="128">
        <v>80</v>
      </c>
      <c r="E39" s="55">
        <v>90</v>
      </c>
      <c r="F39" s="55">
        <v>90</v>
      </c>
      <c r="G39" s="55"/>
      <c r="H39" s="55"/>
      <c r="I39" s="55"/>
      <c r="J39" s="55"/>
      <c r="K39" s="55"/>
      <c r="L39" s="22">
        <f t="shared" si="0"/>
        <v>78</v>
      </c>
      <c r="M39" s="11">
        <f t="shared" si="1"/>
        <v>86.666666666666671</v>
      </c>
    </row>
    <row r="40" spans="1:13" ht="15.75" customHeight="1">
      <c r="A40" s="18">
        <f>'Daftar mahasiswa'!A40</f>
        <v>30</v>
      </c>
      <c r="B40" s="18" t="str">
        <f>'Daftar mahasiswa'!B40</f>
        <v>2400001102</v>
      </c>
      <c r="C40" s="62" t="str">
        <f>'Daftar mahasiswa'!C40</f>
        <v>CITRA RIZKA KHOIRUNNISA</v>
      </c>
      <c r="D40" s="128">
        <v>80</v>
      </c>
      <c r="E40" s="55">
        <v>80</v>
      </c>
      <c r="F40" s="55">
        <v>75</v>
      </c>
      <c r="G40" s="55"/>
      <c r="H40" s="55"/>
      <c r="I40" s="55"/>
      <c r="J40" s="55"/>
      <c r="K40" s="55"/>
      <c r="L40" s="22">
        <f t="shared" si="0"/>
        <v>69.5</v>
      </c>
      <c r="M40" s="11">
        <f t="shared" si="1"/>
        <v>77.222222222222229</v>
      </c>
    </row>
    <row r="41" spans="1:13" ht="15.75" customHeight="1">
      <c r="A41" s="18">
        <f>'Daftar mahasiswa'!A41</f>
        <v>31</v>
      </c>
      <c r="B41" s="18" t="str">
        <f>'Daftar mahasiswa'!B41</f>
        <v>2400001103</v>
      </c>
      <c r="C41" s="62" t="str">
        <f>'Daftar mahasiswa'!C41</f>
        <v>RADITYA DANAR FATTAN AZZILA</v>
      </c>
      <c r="D41" s="128">
        <v>0</v>
      </c>
      <c r="E41" s="55">
        <v>0</v>
      </c>
      <c r="F41" s="55">
        <v>0</v>
      </c>
      <c r="G41" s="55"/>
      <c r="H41" s="55"/>
      <c r="I41" s="55"/>
      <c r="J41" s="55"/>
      <c r="K41" s="55"/>
      <c r="L41" s="22">
        <f t="shared" si="0"/>
        <v>0</v>
      </c>
      <c r="M41" s="11">
        <f t="shared" si="1"/>
        <v>0</v>
      </c>
    </row>
    <row r="42" spans="1:13" ht="15.75" customHeight="1">
      <c r="A42" s="18">
        <f>'Daftar mahasiswa'!A42</f>
        <v>32</v>
      </c>
      <c r="B42" s="18" t="str">
        <f>'Daftar mahasiswa'!B42</f>
        <v>2400001104</v>
      </c>
      <c r="C42" s="62" t="str">
        <f>'Daftar mahasiswa'!C42</f>
        <v>RIDA ISMAWATI</v>
      </c>
      <c r="D42" s="128">
        <v>0</v>
      </c>
      <c r="E42" s="55">
        <v>0</v>
      </c>
      <c r="F42" s="55">
        <v>0</v>
      </c>
      <c r="G42" s="55"/>
      <c r="H42" s="55"/>
      <c r="I42" s="55"/>
      <c r="J42" s="55"/>
      <c r="K42" s="55"/>
      <c r="L42" s="22">
        <f t="shared" si="0"/>
        <v>0</v>
      </c>
      <c r="M42" s="11">
        <f t="shared" si="1"/>
        <v>0</v>
      </c>
    </row>
    <row r="43" spans="1:13" ht="15.75" customHeight="1">
      <c r="A43" s="18">
        <f>'Daftar mahasiswa'!A43</f>
        <v>33</v>
      </c>
      <c r="B43" s="18" t="str">
        <f>'Daftar mahasiswa'!B43</f>
        <v>2400001105</v>
      </c>
      <c r="C43" s="62" t="str">
        <f>'Daftar mahasiswa'!C43</f>
        <v>WULAN DWI OCTA MULIA</v>
      </c>
      <c r="D43" s="128">
        <v>90</v>
      </c>
      <c r="E43" s="55">
        <v>80</v>
      </c>
      <c r="F43" s="55">
        <v>80</v>
      </c>
      <c r="G43" s="55"/>
      <c r="H43" s="55"/>
      <c r="I43" s="55"/>
      <c r="J43" s="55"/>
      <c r="K43" s="55"/>
      <c r="L43" s="22">
        <f t="shared" ref="L43:L74" si="2">(D43*$D$8+E43*$E$8+F43*$F$8+G43*$G$8+H43*$H$8+I43*$I$8+J43*$J$8+K43*$K$8)/100</f>
        <v>75</v>
      </c>
      <c r="M43" s="11">
        <f t="shared" si="1"/>
        <v>83.333333333333343</v>
      </c>
    </row>
    <row r="44" spans="1:13" ht="15.75" customHeight="1">
      <c r="A44" s="18">
        <f>'Daftar mahasiswa'!A44</f>
        <v>34</v>
      </c>
      <c r="B44" s="18" t="str">
        <f>'Daftar mahasiswa'!B44</f>
        <v>2400001106</v>
      </c>
      <c r="C44" s="62" t="str">
        <f>'Daftar mahasiswa'!C44</f>
        <v>SYIFA HUSAINA</v>
      </c>
      <c r="D44" s="128">
        <v>75</v>
      </c>
      <c r="E44" s="55">
        <v>90</v>
      </c>
      <c r="F44" s="55">
        <v>90</v>
      </c>
      <c r="G44" s="55"/>
      <c r="H44" s="55"/>
      <c r="I44" s="55"/>
      <c r="J44" s="55"/>
      <c r="K44" s="55"/>
      <c r="L44" s="22">
        <f t="shared" si="2"/>
        <v>76.5</v>
      </c>
      <c r="M44" s="11">
        <f t="shared" si="1"/>
        <v>85</v>
      </c>
    </row>
    <row r="45" spans="1:13" ht="15.75" customHeight="1">
      <c r="A45" s="18">
        <f>'Daftar mahasiswa'!A45</f>
        <v>35</v>
      </c>
      <c r="B45" s="18" t="str">
        <f>'Daftar mahasiswa'!B45</f>
        <v>2411001032</v>
      </c>
      <c r="C45" s="62" t="str">
        <f>'Daftar mahasiswa'!C45</f>
        <v>ZAHIDA ZUKHRUF</v>
      </c>
      <c r="D45" s="128">
        <v>85</v>
      </c>
      <c r="E45" s="55">
        <v>80</v>
      </c>
      <c r="F45" s="55">
        <v>85</v>
      </c>
      <c r="G45" s="55"/>
      <c r="H45" s="55"/>
      <c r="I45" s="55"/>
      <c r="J45" s="55"/>
      <c r="K45" s="55"/>
      <c r="L45" s="22">
        <f t="shared" si="2"/>
        <v>76</v>
      </c>
      <c r="M45" s="11">
        <f t="shared" si="1"/>
        <v>84.444444444444443</v>
      </c>
    </row>
    <row r="46" spans="1:13" ht="15.75" customHeight="1">
      <c r="A46" s="18">
        <f>'Daftar mahasiswa'!A46</f>
        <v>36</v>
      </c>
      <c r="B46" s="18" t="str">
        <f>'Daftar mahasiswa'!B46</f>
        <v>2411001066</v>
      </c>
      <c r="C46" s="62" t="str">
        <f>'Daftar mahasiswa'!C46</f>
        <v>FAHMI AQILA BAIHAQI</v>
      </c>
      <c r="D46" s="128">
        <v>75</v>
      </c>
      <c r="E46" s="55">
        <v>90</v>
      </c>
      <c r="F46" s="55">
        <v>90</v>
      </c>
      <c r="G46" s="55"/>
      <c r="H46" s="55"/>
      <c r="I46" s="55"/>
      <c r="J46" s="55"/>
      <c r="K46" s="55"/>
      <c r="L46" s="22">
        <f t="shared" si="2"/>
        <v>76.5</v>
      </c>
      <c r="M46" s="11">
        <f t="shared" si="1"/>
        <v>85</v>
      </c>
    </row>
    <row r="47" spans="1:13" ht="15.75" customHeight="1">
      <c r="A47" s="18">
        <f>'Daftar mahasiswa'!A47</f>
        <v>37</v>
      </c>
      <c r="B47" s="18" t="str">
        <f>'Daftar mahasiswa'!B47</f>
        <v>2411001072</v>
      </c>
      <c r="C47" s="62" t="str">
        <f>'Daftar mahasiswa'!C47</f>
        <v>MUHAMMAD FIKRIA IZZUDDIN</v>
      </c>
      <c r="D47" s="128">
        <v>70</v>
      </c>
      <c r="E47" s="55">
        <v>80</v>
      </c>
      <c r="F47" s="55">
        <v>80</v>
      </c>
      <c r="G47" s="55"/>
      <c r="H47" s="55"/>
      <c r="I47" s="55"/>
      <c r="J47" s="55"/>
      <c r="K47" s="55"/>
      <c r="L47" s="22">
        <f t="shared" si="2"/>
        <v>69</v>
      </c>
      <c r="M47" s="11">
        <f t="shared" si="1"/>
        <v>76.666666666666671</v>
      </c>
    </row>
    <row r="48" spans="1:13" ht="15.75" customHeight="1">
      <c r="A48" s="18">
        <f>'Daftar mahasiswa'!A48</f>
        <v>38</v>
      </c>
      <c r="B48" s="18" t="str">
        <f>'Daftar mahasiswa'!B48</f>
        <v>2411001074</v>
      </c>
      <c r="C48" s="62" t="str">
        <f>'Daftar mahasiswa'!C48</f>
        <v>CAHAYA PERMATA DEHANTORO</v>
      </c>
      <c r="D48" s="128">
        <v>70</v>
      </c>
      <c r="E48" s="55">
        <v>80</v>
      </c>
      <c r="F48" s="55">
        <v>85</v>
      </c>
      <c r="G48" s="55"/>
      <c r="H48" s="55"/>
      <c r="I48" s="55"/>
      <c r="J48" s="55"/>
      <c r="K48" s="55"/>
      <c r="L48" s="22">
        <f t="shared" si="2"/>
        <v>71.5</v>
      </c>
      <c r="M48" s="11">
        <f t="shared" si="1"/>
        <v>79.444444444444443</v>
      </c>
    </row>
    <row r="49" spans="1:13" ht="15.75" customHeight="1">
      <c r="A49" s="18">
        <f>'Daftar mahasiswa'!A49</f>
        <v>39</v>
      </c>
      <c r="B49" s="18" t="str">
        <f>'Daftar mahasiswa'!B49</f>
        <v>2415001099</v>
      </c>
      <c r="C49" s="62" t="str">
        <f>'Daftar mahasiswa'!C49</f>
        <v>NENG NABILATUL ARSYIYAH</v>
      </c>
      <c r="D49" s="128">
        <v>60</v>
      </c>
      <c r="E49" s="55">
        <v>80</v>
      </c>
      <c r="F49" s="55">
        <v>85</v>
      </c>
      <c r="G49" s="55"/>
      <c r="H49" s="55"/>
      <c r="I49" s="55"/>
      <c r="J49" s="55"/>
      <c r="K49" s="55"/>
      <c r="L49" s="22">
        <f t="shared" si="2"/>
        <v>68.5</v>
      </c>
      <c r="M49" s="11">
        <f t="shared" si="1"/>
        <v>76.111111111111114</v>
      </c>
    </row>
    <row r="50" spans="1:13" ht="15.75" customHeight="1">
      <c r="A50" s="18">
        <f>'Daftar mahasiswa'!A50</f>
        <v>40</v>
      </c>
      <c r="B50" s="18" t="str">
        <f>'Daftar mahasiswa'!B50</f>
        <v>2415001100</v>
      </c>
      <c r="C50" s="62" t="str">
        <f>'Daftar mahasiswa'!C50</f>
        <v>RISKI</v>
      </c>
      <c r="D50" s="128">
        <v>85</v>
      </c>
      <c r="E50" s="55">
        <v>80</v>
      </c>
      <c r="F50" s="55">
        <v>90</v>
      </c>
      <c r="G50" s="55"/>
      <c r="H50" s="55"/>
      <c r="I50" s="55"/>
      <c r="J50" s="55"/>
      <c r="K50" s="55"/>
      <c r="L50" s="22">
        <f t="shared" si="2"/>
        <v>78.5</v>
      </c>
      <c r="M50" s="11">
        <f t="shared" si="1"/>
        <v>87.222222222222229</v>
      </c>
    </row>
    <row r="51" spans="1:13" ht="15.75" customHeight="1">
      <c r="A51" s="18">
        <f>'Daftar mahasiswa'!A51</f>
        <v>41</v>
      </c>
      <c r="B51" s="18" t="str">
        <f>'Daftar mahasiswa'!B51</f>
        <v>2444001073</v>
      </c>
      <c r="C51" s="62" t="str">
        <f>'Daftar mahasiswa'!C51</f>
        <v>DISNU RESWANDA</v>
      </c>
      <c r="D51" s="128">
        <v>85</v>
      </c>
      <c r="E51" s="55">
        <v>80</v>
      </c>
      <c r="F51" s="55">
        <v>75</v>
      </c>
      <c r="G51" s="55"/>
      <c r="H51" s="55"/>
      <c r="I51" s="55"/>
      <c r="J51" s="55"/>
      <c r="K51" s="55"/>
      <c r="L51" s="22">
        <f t="shared" si="2"/>
        <v>71</v>
      </c>
      <c r="M51" s="11">
        <f t="shared" si="1"/>
        <v>78.888888888888886</v>
      </c>
    </row>
    <row r="52" spans="1:13" ht="15.75" customHeight="1">
      <c r="A52" s="18">
        <f>'Daftar mahasiswa'!A52</f>
        <v>42</v>
      </c>
      <c r="B52" s="18">
        <f>'Daftar mahasiswa'!B52</f>
        <v>0</v>
      </c>
      <c r="C52" s="62">
        <f>'Daftar mahasiswa'!C52</f>
        <v>0</v>
      </c>
      <c r="D52" s="55"/>
      <c r="E52" s="55"/>
      <c r="F52" s="55"/>
      <c r="G52" s="55"/>
      <c r="H52" s="55"/>
      <c r="I52" s="55"/>
      <c r="J52" s="55"/>
      <c r="K52" s="55"/>
      <c r="L52" s="22">
        <f t="shared" si="2"/>
        <v>0</v>
      </c>
      <c r="M52" s="11">
        <f t="shared" si="1"/>
        <v>0</v>
      </c>
    </row>
    <row r="53" spans="1:13" ht="15.75" customHeight="1">
      <c r="A53" s="18">
        <f>'Daftar mahasiswa'!A53</f>
        <v>43</v>
      </c>
      <c r="B53" s="18">
        <f>'Daftar mahasiswa'!B53</f>
        <v>0</v>
      </c>
      <c r="C53" s="62">
        <f>'Daftar mahasiswa'!C53</f>
        <v>0</v>
      </c>
      <c r="D53" s="55"/>
      <c r="E53" s="55"/>
      <c r="F53" s="55"/>
      <c r="G53" s="55"/>
      <c r="H53" s="55"/>
      <c r="I53" s="55"/>
      <c r="J53" s="55"/>
      <c r="K53" s="55"/>
      <c r="L53" s="22">
        <f t="shared" si="2"/>
        <v>0</v>
      </c>
      <c r="M53" s="11">
        <f t="shared" si="1"/>
        <v>0</v>
      </c>
    </row>
    <row r="54" spans="1:13" ht="15.75" customHeight="1">
      <c r="A54" s="18">
        <f>'Daftar mahasiswa'!A54</f>
        <v>44</v>
      </c>
      <c r="B54" s="18">
        <f>'Daftar mahasiswa'!B54</f>
        <v>0</v>
      </c>
      <c r="C54" s="62">
        <f>'Daftar mahasiswa'!C54</f>
        <v>0</v>
      </c>
      <c r="D54" s="55"/>
      <c r="E54" s="55"/>
      <c r="F54" s="55"/>
      <c r="G54" s="55"/>
      <c r="H54" s="55"/>
      <c r="I54" s="55"/>
      <c r="J54" s="55"/>
      <c r="K54" s="55"/>
      <c r="L54" s="22">
        <f t="shared" si="2"/>
        <v>0</v>
      </c>
      <c r="M54" s="11">
        <f t="shared" si="1"/>
        <v>0</v>
      </c>
    </row>
    <row r="55" spans="1:13" ht="15.75" customHeight="1">
      <c r="A55" s="18">
        <f>'Daftar mahasiswa'!A55</f>
        <v>45</v>
      </c>
      <c r="B55" s="18">
        <f>'Daftar mahasiswa'!B55</f>
        <v>0</v>
      </c>
      <c r="C55" s="62">
        <f>'Daftar mahasiswa'!C55</f>
        <v>0</v>
      </c>
      <c r="D55" s="55"/>
      <c r="E55" s="55"/>
      <c r="F55" s="55"/>
      <c r="G55" s="55"/>
      <c r="H55" s="55"/>
      <c r="I55" s="55"/>
      <c r="J55" s="55"/>
      <c r="K55" s="55"/>
      <c r="L55" s="22">
        <f t="shared" si="2"/>
        <v>0</v>
      </c>
      <c r="M55" s="11">
        <f t="shared" si="1"/>
        <v>0</v>
      </c>
    </row>
    <row r="56" spans="1:13" ht="15.75" customHeight="1">
      <c r="A56" s="18">
        <f>'Daftar mahasiswa'!A56</f>
        <v>46</v>
      </c>
      <c r="B56" s="18">
        <f>'Daftar mahasiswa'!B56</f>
        <v>0</v>
      </c>
      <c r="C56" s="62">
        <f>'Daftar mahasiswa'!C56</f>
        <v>0</v>
      </c>
      <c r="D56" s="55"/>
      <c r="E56" s="55"/>
      <c r="F56" s="55"/>
      <c r="G56" s="55"/>
      <c r="H56" s="55"/>
      <c r="I56" s="55"/>
      <c r="J56" s="55"/>
      <c r="K56" s="55"/>
      <c r="L56" s="22">
        <f t="shared" si="2"/>
        <v>0</v>
      </c>
      <c r="M56" s="11">
        <f t="shared" si="1"/>
        <v>0</v>
      </c>
    </row>
    <row r="57" spans="1:13" ht="15.75" customHeight="1">
      <c r="A57" s="18">
        <f>'Daftar mahasiswa'!A57</f>
        <v>47</v>
      </c>
      <c r="B57" s="18">
        <f>'Daftar mahasiswa'!B57</f>
        <v>0</v>
      </c>
      <c r="C57" s="62">
        <f>'Daftar mahasiswa'!C57</f>
        <v>0</v>
      </c>
      <c r="D57" s="55"/>
      <c r="E57" s="55"/>
      <c r="F57" s="55"/>
      <c r="G57" s="55"/>
      <c r="H57" s="55"/>
      <c r="I57" s="55"/>
      <c r="J57" s="55"/>
      <c r="K57" s="55"/>
      <c r="L57" s="22">
        <f t="shared" si="2"/>
        <v>0</v>
      </c>
      <c r="M57" s="11">
        <f t="shared" si="1"/>
        <v>0</v>
      </c>
    </row>
    <row r="58" spans="1:13" ht="15.75" customHeight="1">
      <c r="A58" s="18">
        <f>'Daftar mahasiswa'!A58</f>
        <v>48</v>
      </c>
      <c r="B58" s="18">
        <f>'Daftar mahasiswa'!B58</f>
        <v>0</v>
      </c>
      <c r="C58" s="62">
        <f>'Daftar mahasiswa'!C58</f>
        <v>0</v>
      </c>
      <c r="D58" s="55"/>
      <c r="E58" s="55"/>
      <c r="F58" s="55"/>
      <c r="G58" s="55"/>
      <c r="H58" s="55"/>
      <c r="I58" s="55"/>
      <c r="J58" s="55"/>
      <c r="K58" s="55"/>
      <c r="L58" s="22">
        <f t="shared" si="2"/>
        <v>0</v>
      </c>
      <c r="M58" s="11">
        <f t="shared" si="1"/>
        <v>0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22">
        <f t="shared" si="2"/>
        <v>0</v>
      </c>
      <c r="M59" s="11">
        <f t="shared" si="1"/>
        <v>0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22">
        <f t="shared" si="2"/>
        <v>0</v>
      </c>
      <c r="M60" s="11">
        <f t="shared" si="1"/>
        <v>0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22">
        <f t="shared" si="2"/>
        <v>0</v>
      </c>
      <c r="M61" s="11">
        <f t="shared" si="1"/>
        <v>0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22">
        <f t="shared" si="2"/>
        <v>0</v>
      </c>
      <c r="M62" s="11">
        <f t="shared" si="1"/>
        <v>0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22">
        <f t="shared" si="2"/>
        <v>0</v>
      </c>
      <c r="M63" s="11">
        <f t="shared" si="1"/>
        <v>0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22">
        <f t="shared" si="2"/>
        <v>0</v>
      </c>
      <c r="M64" s="11">
        <f t="shared" si="1"/>
        <v>0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22">
        <f t="shared" si="2"/>
        <v>0</v>
      </c>
      <c r="M65" s="11">
        <f t="shared" si="1"/>
        <v>0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22">
        <f t="shared" si="2"/>
        <v>0</v>
      </c>
      <c r="M66" s="11">
        <f t="shared" si="1"/>
        <v>0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22">
        <f t="shared" si="2"/>
        <v>0</v>
      </c>
      <c r="M67" s="11">
        <f t="shared" si="1"/>
        <v>0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22">
        <f t="shared" si="2"/>
        <v>0</v>
      </c>
      <c r="M68" s="11">
        <f t="shared" si="1"/>
        <v>0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22">
        <f t="shared" si="2"/>
        <v>0</v>
      </c>
      <c r="M69" s="11">
        <f t="shared" si="1"/>
        <v>0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22">
        <f t="shared" si="2"/>
        <v>0</v>
      </c>
      <c r="M70" s="11">
        <f t="shared" si="1"/>
        <v>0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22">
        <f t="shared" si="2"/>
        <v>0</v>
      </c>
      <c r="M71" s="11">
        <f t="shared" si="1"/>
        <v>0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22">
        <f t="shared" si="2"/>
        <v>0</v>
      </c>
      <c r="M72" s="11">
        <f t="shared" si="1"/>
        <v>0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22">
        <f t="shared" si="2"/>
        <v>0</v>
      </c>
      <c r="M73" s="11">
        <f t="shared" si="1"/>
        <v>0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22">
        <f t="shared" si="2"/>
        <v>0</v>
      </c>
      <c r="M74" s="11">
        <f t="shared" si="1"/>
        <v>0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22">
        <f t="shared" ref="L75:L99" si="3">(D75*$D$8+E75*$E$8+F75*$F$8+G75*$G$8+H75*$H$8+I75*$I$8+J75*$J$8+K75*$K$8)/100</f>
        <v>0</v>
      </c>
      <c r="M75" s="11">
        <f t="shared" si="1"/>
        <v>0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22">
        <f t="shared" si="3"/>
        <v>0</v>
      </c>
      <c r="M76" s="11">
        <f t="shared" si="1"/>
        <v>0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22">
        <f t="shared" si="3"/>
        <v>0</v>
      </c>
      <c r="M77" s="11">
        <f t="shared" si="1"/>
        <v>0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22">
        <f t="shared" si="3"/>
        <v>0</v>
      </c>
      <c r="M78" s="11">
        <f t="shared" si="1"/>
        <v>0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22">
        <f t="shared" si="3"/>
        <v>0</v>
      </c>
      <c r="M79" s="11">
        <f t="shared" si="1"/>
        <v>0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22">
        <f t="shared" si="3"/>
        <v>0</v>
      </c>
      <c r="M80" s="11">
        <f t="shared" si="1"/>
        <v>0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22">
        <f t="shared" si="3"/>
        <v>0</v>
      </c>
      <c r="M81" s="11">
        <f t="shared" si="1"/>
        <v>0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22">
        <f t="shared" si="3"/>
        <v>0</v>
      </c>
      <c r="M82" s="11">
        <f t="shared" si="1"/>
        <v>0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22">
        <f t="shared" si="3"/>
        <v>0</v>
      </c>
      <c r="M83" s="11">
        <f t="shared" si="1"/>
        <v>0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22">
        <f t="shared" si="3"/>
        <v>0</v>
      </c>
      <c r="M84" s="11">
        <f t="shared" si="1"/>
        <v>0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22">
        <f t="shared" si="3"/>
        <v>0</v>
      </c>
      <c r="M85" s="11">
        <f t="shared" si="1"/>
        <v>0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22">
        <f t="shared" si="3"/>
        <v>0</v>
      </c>
      <c r="M86" s="11">
        <f t="shared" ref="M86:M99" si="4">L86/$L$8*100</f>
        <v>0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22">
        <f t="shared" si="3"/>
        <v>0</v>
      </c>
      <c r="M87" s="11">
        <f t="shared" si="4"/>
        <v>0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22">
        <f t="shared" si="3"/>
        <v>0</v>
      </c>
      <c r="M88" s="11">
        <f t="shared" si="4"/>
        <v>0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22">
        <f t="shared" si="3"/>
        <v>0</v>
      </c>
      <c r="M89" s="11">
        <f t="shared" si="4"/>
        <v>0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22">
        <f t="shared" si="3"/>
        <v>0</v>
      </c>
      <c r="M90" s="11">
        <f t="shared" si="4"/>
        <v>0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22">
        <f t="shared" si="3"/>
        <v>0</v>
      </c>
      <c r="M91" s="11">
        <f t="shared" si="4"/>
        <v>0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22">
        <f t="shared" si="3"/>
        <v>0</v>
      </c>
      <c r="M92" s="11">
        <f t="shared" si="4"/>
        <v>0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22">
        <f t="shared" si="3"/>
        <v>0</v>
      </c>
      <c r="M93" s="11">
        <f t="shared" si="4"/>
        <v>0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22">
        <f t="shared" si="3"/>
        <v>0</v>
      </c>
      <c r="M94" s="11">
        <f t="shared" si="4"/>
        <v>0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22">
        <f t="shared" si="3"/>
        <v>0</v>
      </c>
      <c r="M95" s="11">
        <f t="shared" si="4"/>
        <v>0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22">
        <f t="shared" si="3"/>
        <v>0</v>
      </c>
      <c r="M96" s="11">
        <f t="shared" si="4"/>
        <v>0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22">
        <f t="shared" si="3"/>
        <v>0</v>
      </c>
      <c r="M97" s="11">
        <f t="shared" si="4"/>
        <v>0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22">
        <f t="shared" si="3"/>
        <v>0</v>
      </c>
      <c r="M98" s="11">
        <f t="shared" si="4"/>
        <v>0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22">
        <f t="shared" si="3"/>
        <v>0</v>
      </c>
      <c r="M99" s="11">
        <f t="shared" si="4"/>
        <v>0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D10:K10"/>
    <mergeCell ref="C1:M1"/>
    <mergeCell ref="A2:B2"/>
    <mergeCell ref="C2:M2"/>
    <mergeCell ref="D4:K4"/>
    <mergeCell ref="A9:B9"/>
  </mergeCells>
  <pageMargins left="0.75" right="0.75" top="1" bottom="1" header="0" footer="0"/>
  <pageSetup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outlinePr summaryBelow="0" summaryRight="0"/>
  </sheetPr>
  <dimension ref="A1:N1000"/>
  <sheetViews>
    <sheetView workbookViewId="0">
      <selection activeCell="I17" sqref="I17"/>
    </sheetView>
  </sheetViews>
  <sheetFormatPr defaultColWidth="14.453125" defaultRowHeight="15" customHeight="1"/>
  <cols>
    <col min="1" max="1" width="5.453125" customWidth="1"/>
    <col min="2" max="2" width="12.81640625" customWidth="1"/>
    <col min="3" max="3" width="32.81640625" customWidth="1"/>
    <col min="4" max="4" width="6.453125" customWidth="1"/>
    <col min="5" max="5" width="6.6328125" customWidth="1"/>
    <col min="6" max="6" width="6.1796875" customWidth="1"/>
    <col min="7" max="7" width="6.81640625" customWidth="1"/>
    <col min="8" max="8" width="6" customWidth="1"/>
    <col min="9" max="9" width="6.453125" customWidth="1"/>
    <col min="10" max="10" width="6" customWidth="1"/>
    <col min="11" max="11" width="6.1796875" customWidth="1"/>
    <col min="12" max="12" width="8.6328125" customWidth="1"/>
  </cols>
  <sheetData>
    <row r="1" spans="1:14" ht="21" customHeight="1">
      <c r="A1" s="63" t="s">
        <v>54</v>
      </c>
      <c r="B1" s="64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4" ht="24" customHeight="1">
      <c r="A2" s="165" t="s">
        <v>67</v>
      </c>
      <c r="B2" s="166"/>
      <c r="C2" s="174">
        <f>'Daftar CPL'!D17</f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4" ht="15.75" customHeight="1"/>
    <row r="4" spans="1:14" ht="15.75" customHeight="1">
      <c r="C4" s="50"/>
      <c r="D4" s="173" t="s">
        <v>56</v>
      </c>
      <c r="E4" s="163"/>
      <c r="F4" s="163"/>
      <c r="G4" s="163"/>
      <c r="H4" s="163"/>
      <c r="I4" s="163"/>
      <c r="J4" s="163"/>
      <c r="K4" s="161"/>
      <c r="L4" s="57" t="s">
        <v>57</v>
      </c>
      <c r="M4" s="1"/>
    </row>
    <row r="5" spans="1:14" ht="15.75" customHeight="1">
      <c r="C5" s="51" t="s">
        <v>40</v>
      </c>
      <c r="D5" s="52">
        <f>'Daftar CPL'!E66</f>
        <v>0</v>
      </c>
      <c r="E5" s="52">
        <f>'Daftar CPL'!F66</f>
        <v>0</v>
      </c>
      <c r="F5" s="52">
        <f>'Daftar CPL'!G66</f>
        <v>0</v>
      </c>
      <c r="G5" s="52">
        <f>'Daftar CPL'!H66</f>
        <v>0</v>
      </c>
      <c r="H5" s="52">
        <f>'Daftar CPL'!I66</f>
        <v>0</v>
      </c>
      <c r="I5" s="52">
        <f>'Daftar CPL'!J66</f>
        <v>0</v>
      </c>
      <c r="J5" s="52">
        <f>'Daftar CPL'!K66</f>
        <v>0</v>
      </c>
      <c r="K5" s="52">
        <f>'Daftar CPL'!L66</f>
        <v>0</v>
      </c>
      <c r="L5" s="58" t="s">
        <v>58</v>
      </c>
      <c r="M5" s="12"/>
    </row>
    <row r="6" spans="1:14" ht="15.75" customHeight="1">
      <c r="C6" s="51" t="s">
        <v>41</v>
      </c>
      <c r="D6" s="52">
        <f>'Daftar CPL'!E67</f>
        <v>0</v>
      </c>
      <c r="E6" s="52">
        <f>'Daftar CPL'!F67</f>
        <v>0</v>
      </c>
      <c r="F6" s="52">
        <f>'Daftar CPL'!G67</f>
        <v>0</v>
      </c>
      <c r="G6" s="52">
        <f>'Daftar CPL'!H67</f>
        <v>0</v>
      </c>
      <c r="H6" s="52">
        <f>'Daftar CPL'!I67</f>
        <v>0</v>
      </c>
      <c r="I6" s="52">
        <f>'Daftar CPL'!J67</f>
        <v>0</v>
      </c>
      <c r="J6" s="52">
        <f>'Daftar CPL'!K67</f>
        <v>0</v>
      </c>
      <c r="K6" s="52">
        <f>'Daftar CPL'!L67</f>
        <v>0</v>
      </c>
      <c r="L6" s="58" t="s">
        <v>59</v>
      </c>
      <c r="M6" s="12"/>
    </row>
    <row r="7" spans="1:14" ht="15.75" customHeight="1">
      <c r="C7" s="51" t="s">
        <v>42</v>
      </c>
      <c r="D7" s="52">
        <f>'Daftar CPL'!E68</f>
        <v>0</v>
      </c>
      <c r="E7" s="52">
        <f>'Daftar CPL'!F68</f>
        <v>0</v>
      </c>
      <c r="F7" s="52">
        <f>'Daftar CPL'!G68</f>
        <v>0</v>
      </c>
      <c r="G7" s="52">
        <f>'Daftar CPL'!H68</f>
        <v>0</v>
      </c>
      <c r="H7" s="52">
        <f>'Daftar CPL'!I68</f>
        <v>0</v>
      </c>
      <c r="I7" s="52">
        <f>'Daftar CPL'!J68</f>
        <v>0</v>
      </c>
      <c r="J7" s="52">
        <f>'Daftar CPL'!K68</f>
        <v>0</v>
      </c>
      <c r="K7" s="52">
        <f>'Daftar CPL'!L68</f>
        <v>0</v>
      </c>
      <c r="L7" s="59" t="s">
        <v>60</v>
      </c>
      <c r="M7" s="12"/>
    </row>
    <row r="8" spans="1:14" ht="15.75" customHeight="1">
      <c r="C8" s="53" t="s">
        <v>44</v>
      </c>
      <c r="D8" s="52">
        <f>'Daftar CPL'!E69</f>
        <v>0</v>
      </c>
      <c r="E8" s="52">
        <f>'Daftar CPL'!F69</f>
        <v>0</v>
      </c>
      <c r="F8" s="52">
        <f>'Daftar CPL'!G69</f>
        <v>0</v>
      </c>
      <c r="G8" s="52">
        <f>'Daftar CPL'!H69</f>
        <v>0</v>
      </c>
      <c r="H8" s="52">
        <f>'Daftar CPL'!I69</f>
        <v>0</v>
      </c>
      <c r="I8" s="52">
        <f>'Daftar CPL'!J69</f>
        <v>0</v>
      </c>
      <c r="J8" s="52">
        <f>'Daftar CPL'!K69</f>
        <v>0</v>
      </c>
      <c r="K8" s="52">
        <f>'Daftar CPL'!L69</f>
        <v>0</v>
      </c>
      <c r="L8" s="60">
        <f>SUM(D8:K8)</f>
        <v>0</v>
      </c>
      <c r="M8" s="12"/>
    </row>
    <row r="9" spans="1:14" ht="15.75" customHeight="1">
      <c r="A9" s="157" t="s">
        <v>61</v>
      </c>
      <c r="B9" s="157"/>
      <c r="L9" s="12"/>
      <c r="M9" s="12"/>
      <c r="N9" s="13" t="s">
        <v>53</v>
      </c>
    </row>
    <row r="10" spans="1:14" ht="15.75" customHeight="1">
      <c r="A10" s="7" t="s">
        <v>50</v>
      </c>
      <c r="B10" s="7" t="s">
        <v>51</v>
      </c>
      <c r="C10" s="54" t="s">
        <v>52</v>
      </c>
      <c r="D10" s="171" t="s">
        <v>62</v>
      </c>
      <c r="E10" s="136"/>
      <c r="F10" s="136"/>
      <c r="G10" s="136"/>
      <c r="H10" s="136"/>
      <c r="I10" s="136"/>
      <c r="J10" s="136"/>
      <c r="K10" s="144"/>
      <c r="L10" s="7" t="s">
        <v>63</v>
      </c>
      <c r="M10" s="7" t="s">
        <v>64</v>
      </c>
    </row>
    <row r="11" spans="1:14" ht="15.75" customHeight="1">
      <c r="A11" s="18">
        <f>'Daftar mahasiswa'!A11</f>
        <v>1</v>
      </c>
      <c r="B11" s="18" t="str">
        <f>'Daftar mahasiswa'!B11</f>
        <v>2400001064</v>
      </c>
      <c r="C11" s="62" t="str">
        <f>'Daftar mahasiswa'!C11</f>
        <v>RAFIFA KHAIRUNNISA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4" ht="15.75" customHeight="1">
      <c r="A12" s="18">
        <f>'Daftar mahasiswa'!A12</f>
        <v>2</v>
      </c>
      <c r="B12" s="18" t="str">
        <f>'Daftar mahasiswa'!B12</f>
        <v>2400001065</v>
      </c>
      <c r="C12" s="62" t="str">
        <f>'Daftar mahasiswa'!C12</f>
        <v>ZAHRA AULIA DEWI</v>
      </c>
      <c r="D12" s="55"/>
      <c r="E12" s="55"/>
      <c r="F12" s="55"/>
      <c r="G12" s="55"/>
      <c r="H12" s="55"/>
      <c r="I12" s="55"/>
      <c r="J12" s="55"/>
      <c r="K12" s="55"/>
      <c r="L12" s="22">
        <f t="shared" si="0"/>
        <v>0</v>
      </c>
      <c r="M12" s="11" t="e">
        <f t="shared" si="1"/>
        <v>#DIV/0!</v>
      </c>
    </row>
    <row r="13" spans="1:14" ht="15.75" customHeight="1">
      <c r="A13" s="18">
        <f>'Daftar mahasiswa'!A13</f>
        <v>3</v>
      </c>
      <c r="B13" s="18" t="str">
        <f>'Daftar mahasiswa'!B13</f>
        <v>2400001067</v>
      </c>
      <c r="C13" s="62" t="str">
        <f>'Daftar mahasiswa'!C13</f>
        <v>TALITHA SALWA NIRMALA</v>
      </c>
      <c r="D13" s="55"/>
      <c r="E13" s="55"/>
      <c r="F13" s="55"/>
      <c r="G13" s="55"/>
      <c r="H13" s="55"/>
      <c r="I13" s="55"/>
      <c r="J13" s="55"/>
      <c r="K13" s="55"/>
      <c r="L13" s="22">
        <f t="shared" si="0"/>
        <v>0</v>
      </c>
      <c r="M13" s="11" t="e">
        <f t="shared" si="1"/>
        <v>#DIV/0!</v>
      </c>
    </row>
    <row r="14" spans="1:14" ht="15.75" customHeight="1">
      <c r="A14" s="18">
        <f>'Daftar mahasiswa'!A14</f>
        <v>4</v>
      </c>
      <c r="B14" s="18" t="str">
        <f>'Daftar mahasiswa'!B14</f>
        <v>2400001068</v>
      </c>
      <c r="C14" s="62" t="str">
        <f>'Daftar mahasiswa'!C14</f>
        <v>MUHAMMAD FASIHULLISAN</v>
      </c>
      <c r="D14" s="55"/>
      <c r="E14" s="55"/>
      <c r="F14" s="55"/>
      <c r="G14" s="55"/>
      <c r="H14" s="55"/>
      <c r="I14" s="55"/>
      <c r="J14" s="55"/>
      <c r="K14" s="55"/>
      <c r="L14" s="22">
        <f t="shared" si="0"/>
        <v>0</v>
      </c>
      <c r="M14" s="11" t="e">
        <f t="shared" si="1"/>
        <v>#DIV/0!</v>
      </c>
    </row>
    <row r="15" spans="1:14" ht="15.75" customHeight="1">
      <c r="A15" s="18">
        <f>'Daftar mahasiswa'!A15</f>
        <v>5</v>
      </c>
      <c r="B15" s="18" t="str">
        <f>'Daftar mahasiswa'!B15</f>
        <v>2400001069</v>
      </c>
      <c r="C15" s="62" t="str">
        <f>'Daftar mahasiswa'!C15</f>
        <v>AMELIA PUTRI JULIYANTI</v>
      </c>
      <c r="D15" s="55"/>
      <c r="E15" s="55"/>
      <c r="F15" s="55"/>
      <c r="G15" s="55"/>
      <c r="H15" s="55"/>
      <c r="I15" s="55"/>
      <c r="J15" s="55"/>
      <c r="K15" s="55"/>
      <c r="L15" s="22">
        <f t="shared" si="0"/>
        <v>0</v>
      </c>
      <c r="M15" s="11" t="e">
        <f t="shared" si="1"/>
        <v>#DIV/0!</v>
      </c>
    </row>
    <row r="16" spans="1:14" ht="15.75" customHeight="1">
      <c r="A16" s="18">
        <f>'Daftar mahasiswa'!A16</f>
        <v>6</v>
      </c>
      <c r="B16" s="18" t="str">
        <f>'Daftar mahasiswa'!B16</f>
        <v>2400001070</v>
      </c>
      <c r="C16" s="62" t="str">
        <f>'Daftar mahasiswa'!C16</f>
        <v>FITRI AHMAD</v>
      </c>
      <c r="D16" s="55"/>
      <c r="E16" s="55"/>
      <c r="F16" s="55"/>
      <c r="G16" s="55"/>
      <c r="H16" s="55"/>
      <c r="I16" s="55"/>
      <c r="J16" s="55"/>
      <c r="K16" s="55"/>
      <c r="L16" s="22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18" t="str">
        <f>'Daftar mahasiswa'!B17</f>
        <v>2400001071</v>
      </c>
      <c r="C17" s="62" t="str">
        <f>'Daftar mahasiswa'!C17</f>
        <v>QONNI GHINA KUSUMA HATI</v>
      </c>
      <c r="D17" s="55"/>
      <c r="E17" s="55"/>
      <c r="F17" s="55"/>
      <c r="G17" s="55"/>
      <c r="H17" s="55"/>
      <c r="I17" s="55"/>
      <c r="J17" s="55"/>
      <c r="K17" s="55"/>
      <c r="L17" s="22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18" t="str">
        <f>'Daftar mahasiswa'!B18</f>
        <v>2400001075</v>
      </c>
      <c r="C18" s="62" t="str">
        <f>'Daftar mahasiswa'!C18</f>
        <v>ALDY FAHMI AZIS</v>
      </c>
      <c r="D18" s="55"/>
      <c r="E18" s="55"/>
      <c r="F18" s="55"/>
      <c r="G18" s="55"/>
      <c r="H18" s="55"/>
      <c r="I18" s="55"/>
      <c r="J18" s="55"/>
      <c r="K18" s="55"/>
      <c r="L18" s="22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18" t="str">
        <f>'Daftar mahasiswa'!B19</f>
        <v>2400001076</v>
      </c>
      <c r="C19" s="62" t="str">
        <f>'Daftar mahasiswa'!C19</f>
        <v>FARHAN ABIANSYACH</v>
      </c>
      <c r="D19" s="55"/>
      <c r="E19" s="55"/>
      <c r="F19" s="55"/>
      <c r="G19" s="55"/>
      <c r="H19" s="55"/>
      <c r="I19" s="55"/>
      <c r="J19" s="55"/>
      <c r="K19" s="55"/>
      <c r="L19" s="22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18" t="str">
        <f>'Daftar mahasiswa'!B20</f>
        <v>2400001077</v>
      </c>
      <c r="C20" s="62" t="str">
        <f>'Daftar mahasiswa'!C20</f>
        <v>NASYWA PUTRI SALMA</v>
      </c>
      <c r="D20" s="55"/>
      <c r="E20" s="55"/>
      <c r="F20" s="55"/>
      <c r="G20" s="55"/>
      <c r="H20" s="55"/>
      <c r="I20" s="55"/>
      <c r="J20" s="55"/>
      <c r="K20" s="55"/>
      <c r="L20" s="22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18" t="str">
        <f>'Daftar mahasiswa'!B21</f>
        <v>2400001079</v>
      </c>
      <c r="C21" s="62" t="str">
        <f>'Daftar mahasiswa'!C21</f>
        <v>ANGGITA ELSYA ZABRINA</v>
      </c>
      <c r="D21" s="55"/>
      <c r="E21" s="55"/>
      <c r="F21" s="55"/>
      <c r="G21" s="55"/>
      <c r="H21" s="55"/>
      <c r="I21" s="55"/>
      <c r="J21" s="55"/>
      <c r="K21" s="55"/>
      <c r="L21" s="22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18" t="str">
        <f>'Daftar mahasiswa'!B22</f>
        <v>2400001080</v>
      </c>
      <c r="C22" s="62" t="str">
        <f>'Daftar mahasiswa'!C22</f>
        <v>SHIVANA NAYLA PUTRI</v>
      </c>
      <c r="D22" s="55"/>
      <c r="E22" s="55"/>
      <c r="F22" s="55"/>
      <c r="G22" s="55"/>
      <c r="H22" s="55"/>
      <c r="I22" s="55"/>
      <c r="J22" s="55"/>
      <c r="K22" s="55"/>
      <c r="L22" s="22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18" t="str">
        <f>'Daftar mahasiswa'!B23</f>
        <v>2400001081</v>
      </c>
      <c r="C23" s="62" t="str">
        <f>'Daftar mahasiswa'!C23</f>
        <v>DINAR ZAZA AULIA</v>
      </c>
      <c r="D23" s="55"/>
      <c r="E23" s="55"/>
      <c r="F23" s="55"/>
      <c r="G23" s="55"/>
      <c r="H23" s="55"/>
      <c r="I23" s="55"/>
      <c r="J23" s="55"/>
      <c r="K23" s="55"/>
      <c r="L23" s="22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18" t="str">
        <f>'Daftar mahasiswa'!B24</f>
        <v>2400001082</v>
      </c>
      <c r="C24" s="62" t="str">
        <f>'Daftar mahasiswa'!C24</f>
        <v>NABILA SINTIA ZAHRANI</v>
      </c>
      <c r="D24" s="55"/>
      <c r="E24" s="55"/>
      <c r="F24" s="55"/>
      <c r="G24" s="55"/>
      <c r="H24" s="55"/>
      <c r="I24" s="55"/>
      <c r="J24" s="55"/>
      <c r="K24" s="55"/>
      <c r="L24" s="22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18" t="str">
        <f>'Daftar mahasiswa'!B25</f>
        <v>2400001083</v>
      </c>
      <c r="C25" s="62" t="str">
        <f>'Daftar mahasiswa'!C25</f>
        <v>RAHMA SHOFA</v>
      </c>
      <c r="D25" s="55"/>
      <c r="E25" s="55"/>
      <c r="F25" s="55"/>
      <c r="G25" s="55"/>
      <c r="H25" s="55"/>
      <c r="I25" s="55"/>
      <c r="J25" s="55"/>
      <c r="K25" s="55"/>
      <c r="L25" s="22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18" t="str">
        <f>'Daftar mahasiswa'!B26</f>
        <v>2400001084</v>
      </c>
      <c r="C26" s="62" t="str">
        <f>'Daftar mahasiswa'!C26</f>
        <v>ALVIA WANDA RAMADHANI</v>
      </c>
      <c r="D26" s="55"/>
      <c r="E26" s="55"/>
      <c r="F26" s="55"/>
      <c r="G26" s="55"/>
      <c r="H26" s="55"/>
      <c r="I26" s="55"/>
      <c r="J26" s="55"/>
      <c r="K26" s="55"/>
      <c r="L26" s="22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18" t="str">
        <f>'Daftar mahasiswa'!B27</f>
        <v>2400001085</v>
      </c>
      <c r="C27" s="62" t="str">
        <f>'Daftar mahasiswa'!C27</f>
        <v>AHADIATI NISAUL 'ALIA</v>
      </c>
      <c r="D27" s="55"/>
      <c r="E27" s="55"/>
      <c r="F27" s="55"/>
      <c r="G27" s="55"/>
      <c r="H27" s="55"/>
      <c r="I27" s="55"/>
      <c r="J27" s="55"/>
      <c r="K27" s="55"/>
      <c r="L27" s="22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18" t="str">
        <f>'Daftar mahasiswa'!B28</f>
        <v>2400001086</v>
      </c>
      <c r="C28" s="62" t="str">
        <f>'Daftar mahasiswa'!C28</f>
        <v>NABILA NURUL AZIZAH</v>
      </c>
      <c r="D28" s="55"/>
      <c r="E28" s="55"/>
      <c r="F28" s="55"/>
      <c r="G28" s="55"/>
      <c r="H28" s="55"/>
      <c r="I28" s="55"/>
      <c r="J28" s="55"/>
      <c r="K28" s="55"/>
      <c r="L28" s="22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18" t="str">
        <f>'Daftar mahasiswa'!B29</f>
        <v>2400001087</v>
      </c>
      <c r="C29" s="62" t="str">
        <f>'Daftar mahasiswa'!C29</f>
        <v>DINI EKA RAHAYU</v>
      </c>
      <c r="D29" s="55"/>
      <c r="E29" s="55"/>
      <c r="F29" s="55"/>
      <c r="G29" s="55"/>
      <c r="H29" s="55"/>
      <c r="I29" s="55"/>
      <c r="J29" s="55"/>
      <c r="K29" s="55"/>
      <c r="L29" s="22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18" t="str">
        <f>'Daftar mahasiswa'!B30</f>
        <v>2400001088</v>
      </c>
      <c r="C30" s="62" t="str">
        <f>'Daftar mahasiswa'!C30</f>
        <v>SALSA KHOIRUN NISA</v>
      </c>
      <c r="D30" s="55"/>
      <c r="E30" s="55"/>
      <c r="F30" s="55"/>
      <c r="G30" s="55"/>
      <c r="H30" s="55"/>
      <c r="I30" s="55"/>
      <c r="J30" s="55"/>
      <c r="K30" s="55"/>
      <c r="L30" s="22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18" t="str">
        <f>'Daftar mahasiswa'!B31</f>
        <v>2400001089</v>
      </c>
      <c r="C31" s="62" t="str">
        <f>'Daftar mahasiswa'!C31</f>
        <v>LUTHFIATUL ATIQOH MURSYIDAH</v>
      </c>
      <c r="D31" s="55"/>
      <c r="E31" s="55"/>
      <c r="F31" s="55"/>
      <c r="G31" s="55"/>
      <c r="H31" s="55"/>
      <c r="I31" s="55"/>
      <c r="J31" s="55"/>
      <c r="K31" s="55"/>
      <c r="L31" s="22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18" t="str">
        <f>'Daftar mahasiswa'!B32</f>
        <v>2400001092</v>
      </c>
      <c r="C32" s="62" t="str">
        <f>'Daftar mahasiswa'!C32</f>
        <v>RAFLI YUDHA AMIRANTO</v>
      </c>
      <c r="D32" s="55"/>
      <c r="E32" s="55"/>
      <c r="F32" s="55"/>
      <c r="G32" s="55"/>
      <c r="H32" s="55"/>
      <c r="I32" s="55"/>
      <c r="J32" s="55"/>
      <c r="K32" s="55"/>
      <c r="L32" s="22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18" t="str">
        <f>'Daftar mahasiswa'!B33</f>
        <v>2400001093</v>
      </c>
      <c r="C33" s="62" t="str">
        <f>'Daftar mahasiswa'!C33</f>
        <v>CANDA DISNA RAHMATIA PUTRI</v>
      </c>
      <c r="D33" s="55"/>
      <c r="E33" s="55"/>
      <c r="F33" s="55"/>
      <c r="G33" s="55"/>
      <c r="H33" s="55"/>
      <c r="I33" s="55"/>
      <c r="J33" s="55"/>
      <c r="K33" s="55"/>
      <c r="L33" s="22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18" t="str">
        <f>'Daftar mahasiswa'!B34</f>
        <v>2400001094</v>
      </c>
      <c r="C34" s="62" t="str">
        <f>'Daftar mahasiswa'!C34</f>
        <v>RARA ANDHINI</v>
      </c>
      <c r="D34" s="55"/>
      <c r="E34" s="55"/>
      <c r="F34" s="55"/>
      <c r="G34" s="55"/>
      <c r="H34" s="55"/>
      <c r="I34" s="55"/>
      <c r="J34" s="55"/>
      <c r="K34" s="55"/>
      <c r="L34" s="22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18" t="str">
        <f>'Daftar mahasiswa'!B35</f>
        <v>2400001095</v>
      </c>
      <c r="C35" s="62" t="str">
        <f>'Daftar mahasiswa'!C35</f>
        <v>MUHAMMAD SALMAN AL FARIZI</v>
      </c>
      <c r="D35" s="55"/>
      <c r="E35" s="55"/>
      <c r="F35" s="55"/>
      <c r="G35" s="55"/>
      <c r="H35" s="55"/>
      <c r="I35" s="55"/>
      <c r="J35" s="55"/>
      <c r="K35" s="55"/>
      <c r="L35" s="22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18" t="str">
        <f>'Daftar mahasiswa'!B36</f>
        <v>2400001096</v>
      </c>
      <c r="C36" s="62" t="str">
        <f>'Daftar mahasiswa'!C36</f>
        <v>FAISHAL HANAFI SAPUTRA</v>
      </c>
      <c r="D36" s="55"/>
      <c r="E36" s="55"/>
      <c r="F36" s="55"/>
      <c r="G36" s="55"/>
      <c r="H36" s="55"/>
      <c r="I36" s="55"/>
      <c r="J36" s="55"/>
      <c r="K36" s="55"/>
      <c r="L36" s="22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18" t="str">
        <f>'Daftar mahasiswa'!B37</f>
        <v>2400001097</v>
      </c>
      <c r="C37" s="62" t="str">
        <f>'Daftar mahasiswa'!C37</f>
        <v>AGHNIA NUR AINI</v>
      </c>
      <c r="D37" s="55"/>
      <c r="E37" s="55"/>
      <c r="F37" s="55"/>
      <c r="G37" s="55"/>
      <c r="H37" s="55"/>
      <c r="I37" s="55"/>
      <c r="J37" s="55"/>
      <c r="K37" s="55"/>
      <c r="L37" s="22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18" t="str">
        <f>'Daftar mahasiswa'!B38</f>
        <v>2400001098</v>
      </c>
      <c r="C38" s="62" t="str">
        <f>'Daftar mahasiswa'!C38</f>
        <v>HASBY ASYIDIQI</v>
      </c>
      <c r="D38" s="55"/>
      <c r="E38" s="55"/>
      <c r="F38" s="55"/>
      <c r="G38" s="55"/>
      <c r="H38" s="55"/>
      <c r="I38" s="55"/>
      <c r="J38" s="55"/>
      <c r="K38" s="55"/>
      <c r="L38" s="22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18" t="str">
        <f>'Daftar mahasiswa'!B39</f>
        <v>2400001101</v>
      </c>
      <c r="C39" s="62" t="str">
        <f>'Daftar mahasiswa'!C39</f>
        <v>TALITHA SHAFA SYALSABHILA</v>
      </c>
      <c r="D39" s="55"/>
      <c r="E39" s="55"/>
      <c r="F39" s="55"/>
      <c r="G39" s="55"/>
      <c r="H39" s="55"/>
      <c r="I39" s="55"/>
      <c r="J39" s="55"/>
      <c r="K39" s="55"/>
      <c r="L39" s="22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18" t="str">
        <f>'Daftar mahasiswa'!B40</f>
        <v>2400001102</v>
      </c>
      <c r="C40" s="62" t="str">
        <f>'Daftar mahasiswa'!C40</f>
        <v>CITRA RIZKA KHOIRUNNISA</v>
      </c>
      <c r="D40" s="55"/>
      <c r="E40" s="55"/>
      <c r="F40" s="55"/>
      <c r="G40" s="55"/>
      <c r="H40" s="55"/>
      <c r="I40" s="55"/>
      <c r="J40" s="55"/>
      <c r="K40" s="55"/>
      <c r="L40" s="22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18" t="str">
        <f>'Daftar mahasiswa'!B41</f>
        <v>2400001103</v>
      </c>
      <c r="C41" s="62" t="str">
        <f>'Daftar mahasiswa'!C41</f>
        <v>RADITYA DANAR FATTAN AZZILA</v>
      </c>
      <c r="D41" s="55"/>
      <c r="E41" s="55"/>
      <c r="F41" s="55"/>
      <c r="G41" s="55"/>
      <c r="H41" s="55"/>
      <c r="I41" s="55"/>
      <c r="J41" s="55"/>
      <c r="K41" s="55"/>
      <c r="L41" s="22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18" t="str">
        <f>'Daftar mahasiswa'!B42</f>
        <v>2400001104</v>
      </c>
      <c r="C42" s="62" t="str">
        <f>'Daftar mahasiswa'!C42</f>
        <v>RIDA ISMAWATI</v>
      </c>
      <c r="D42" s="55"/>
      <c r="E42" s="55"/>
      <c r="F42" s="55"/>
      <c r="G42" s="55"/>
      <c r="H42" s="55"/>
      <c r="I42" s="55"/>
      <c r="J42" s="55"/>
      <c r="K42" s="55"/>
      <c r="L42" s="22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18" t="str">
        <f>'Daftar mahasiswa'!B43</f>
        <v>2400001105</v>
      </c>
      <c r="C43" s="62" t="str">
        <f>'Daftar mahasiswa'!C43</f>
        <v>WULAN DWI OCTA MULIA</v>
      </c>
      <c r="D43" s="55"/>
      <c r="E43" s="55"/>
      <c r="F43" s="55"/>
      <c r="G43" s="55"/>
      <c r="H43" s="55"/>
      <c r="I43" s="55"/>
      <c r="J43" s="55"/>
      <c r="K43" s="55"/>
      <c r="L43" s="22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18" t="str">
        <f>'Daftar mahasiswa'!B44</f>
        <v>2400001106</v>
      </c>
      <c r="C44" s="62" t="str">
        <f>'Daftar mahasiswa'!C44</f>
        <v>SYIFA HUSAINA</v>
      </c>
      <c r="D44" s="55"/>
      <c r="E44" s="55"/>
      <c r="F44" s="55"/>
      <c r="G44" s="55"/>
      <c r="H44" s="55"/>
      <c r="I44" s="55"/>
      <c r="J44" s="55"/>
      <c r="K44" s="55"/>
      <c r="L44" s="22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18" t="str">
        <f>'Daftar mahasiswa'!B45</f>
        <v>2411001032</v>
      </c>
      <c r="C45" s="62" t="str">
        <f>'Daftar mahasiswa'!C45</f>
        <v>ZAHIDA ZUKHRUF</v>
      </c>
      <c r="D45" s="55"/>
      <c r="E45" s="55"/>
      <c r="F45" s="55"/>
      <c r="G45" s="55"/>
      <c r="H45" s="55"/>
      <c r="I45" s="55"/>
      <c r="J45" s="55"/>
      <c r="K45" s="55"/>
      <c r="L45" s="22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18" t="str">
        <f>'Daftar mahasiswa'!B46</f>
        <v>2411001066</v>
      </c>
      <c r="C46" s="62" t="str">
        <f>'Daftar mahasiswa'!C46</f>
        <v>FAHMI AQILA BAIHAQI</v>
      </c>
      <c r="D46" s="55"/>
      <c r="E46" s="55"/>
      <c r="F46" s="55"/>
      <c r="G46" s="55"/>
      <c r="H46" s="55"/>
      <c r="I46" s="55"/>
      <c r="J46" s="55"/>
      <c r="K46" s="55"/>
      <c r="L46" s="22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18" t="str">
        <f>'Daftar mahasiswa'!B47</f>
        <v>2411001072</v>
      </c>
      <c r="C47" s="62" t="str">
        <f>'Daftar mahasiswa'!C47</f>
        <v>MUHAMMAD FIKRIA IZZUDDIN</v>
      </c>
      <c r="D47" s="55"/>
      <c r="E47" s="55"/>
      <c r="F47" s="55"/>
      <c r="G47" s="55"/>
      <c r="H47" s="55"/>
      <c r="I47" s="55"/>
      <c r="J47" s="55"/>
      <c r="K47" s="55"/>
      <c r="L47" s="22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18" t="str">
        <f>'Daftar mahasiswa'!B48</f>
        <v>2411001074</v>
      </c>
      <c r="C48" s="62" t="str">
        <f>'Daftar mahasiswa'!C48</f>
        <v>CAHAYA PERMATA DEHANTORO</v>
      </c>
      <c r="D48" s="55"/>
      <c r="E48" s="55"/>
      <c r="F48" s="55"/>
      <c r="G48" s="55"/>
      <c r="H48" s="55"/>
      <c r="I48" s="55"/>
      <c r="J48" s="55"/>
      <c r="K48" s="55"/>
      <c r="L48" s="22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18" t="str">
        <f>'Daftar mahasiswa'!B49</f>
        <v>2415001099</v>
      </c>
      <c r="C49" s="62" t="str">
        <f>'Daftar mahasiswa'!C49</f>
        <v>NENG NABILATUL ARSYIYAH</v>
      </c>
      <c r="D49" s="55"/>
      <c r="E49" s="55"/>
      <c r="F49" s="55"/>
      <c r="G49" s="55"/>
      <c r="H49" s="55"/>
      <c r="I49" s="55"/>
      <c r="J49" s="55"/>
      <c r="K49" s="55"/>
      <c r="L49" s="22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18" t="str">
        <f>'Daftar mahasiswa'!B50</f>
        <v>2415001100</v>
      </c>
      <c r="C50" s="62" t="str">
        <f>'Daftar mahasiswa'!C50</f>
        <v>RISKI</v>
      </c>
      <c r="D50" s="55"/>
      <c r="E50" s="55"/>
      <c r="F50" s="55"/>
      <c r="G50" s="55"/>
      <c r="H50" s="55"/>
      <c r="I50" s="55"/>
      <c r="J50" s="55"/>
      <c r="K50" s="55"/>
      <c r="L50" s="22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18" t="str">
        <f>'Daftar mahasiswa'!B51</f>
        <v>2444001073</v>
      </c>
      <c r="C51" s="62" t="str">
        <f>'Daftar mahasiswa'!C51</f>
        <v>DISNU RESWANDA</v>
      </c>
      <c r="D51" s="55"/>
      <c r="E51" s="55"/>
      <c r="F51" s="55"/>
      <c r="G51" s="55"/>
      <c r="H51" s="55"/>
      <c r="I51" s="55"/>
      <c r="J51" s="55"/>
      <c r="K51" s="55"/>
      <c r="L51" s="22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18">
        <f>'Daftar mahasiswa'!B52</f>
        <v>0</v>
      </c>
      <c r="C52" s="62">
        <f>'Daftar mahasiswa'!C52</f>
        <v>0</v>
      </c>
      <c r="D52" s="55"/>
      <c r="E52" s="55"/>
      <c r="F52" s="55"/>
      <c r="G52" s="55"/>
      <c r="H52" s="55"/>
      <c r="I52" s="55"/>
      <c r="J52" s="55"/>
      <c r="K52" s="55"/>
      <c r="L52" s="22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18">
        <f>'Daftar mahasiswa'!B53</f>
        <v>0</v>
      </c>
      <c r="C53" s="62">
        <f>'Daftar mahasiswa'!C53</f>
        <v>0</v>
      </c>
      <c r="D53" s="55"/>
      <c r="E53" s="55"/>
      <c r="F53" s="55"/>
      <c r="G53" s="55"/>
      <c r="H53" s="55"/>
      <c r="I53" s="55"/>
      <c r="J53" s="55"/>
      <c r="K53" s="55"/>
      <c r="L53" s="22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18">
        <f>'Daftar mahasiswa'!B54</f>
        <v>0</v>
      </c>
      <c r="C54" s="62">
        <f>'Daftar mahasiswa'!C54</f>
        <v>0</v>
      </c>
      <c r="D54" s="55"/>
      <c r="E54" s="55"/>
      <c r="F54" s="55"/>
      <c r="G54" s="55"/>
      <c r="H54" s="55"/>
      <c r="I54" s="55"/>
      <c r="J54" s="55"/>
      <c r="K54" s="55"/>
      <c r="L54" s="22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18">
        <f>'Daftar mahasiswa'!B55</f>
        <v>0</v>
      </c>
      <c r="C55" s="62">
        <f>'Daftar mahasiswa'!C55</f>
        <v>0</v>
      </c>
      <c r="D55" s="55"/>
      <c r="E55" s="55"/>
      <c r="F55" s="55"/>
      <c r="G55" s="55"/>
      <c r="H55" s="55"/>
      <c r="I55" s="55"/>
      <c r="J55" s="55"/>
      <c r="K55" s="55"/>
      <c r="L55" s="22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18">
        <f>'Daftar mahasiswa'!B56</f>
        <v>0</v>
      </c>
      <c r="C56" s="62">
        <f>'Daftar mahasiswa'!C56</f>
        <v>0</v>
      </c>
      <c r="D56" s="55"/>
      <c r="E56" s="55"/>
      <c r="F56" s="55"/>
      <c r="G56" s="55"/>
      <c r="H56" s="55"/>
      <c r="I56" s="55"/>
      <c r="J56" s="55"/>
      <c r="K56" s="55"/>
      <c r="L56" s="22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18">
        <f>'Daftar mahasiswa'!B57</f>
        <v>0</v>
      </c>
      <c r="C57" s="62">
        <f>'Daftar mahasiswa'!C57</f>
        <v>0</v>
      </c>
      <c r="D57" s="55"/>
      <c r="E57" s="55"/>
      <c r="F57" s="55"/>
      <c r="G57" s="55"/>
      <c r="H57" s="55"/>
      <c r="I57" s="55"/>
      <c r="J57" s="55"/>
      <c r="K57" s="55"/>
      <c r="L57" s="22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18">
        <f>'Daftar mahasiswa'!B58</f>
        <v>0</v>
      </c>
      <c r="C58" s="62">
        <f>'Daftar mahasiswa'!C58</f>
        <v>0</v>
      </c>
      <c r="D58" s="55"/>
      <c r="E58" s="55"/>
      <c r="F58" s="55"/>
      <c r="G58" s="55"/>
      <c r="H58" s="55"/>
      <c r="I58" s="55"/>
      <c r="J58" s="55"/>
      <c r="K58" s="55"/>
      <c r="L58" s="22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22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22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22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22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22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22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22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22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22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22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22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22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22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22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22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22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22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22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22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22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22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22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22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22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22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22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22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22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22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22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22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22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22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22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22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22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22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22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22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22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22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D10:K10"/>
    <mergeCell ref="C1:M1"/>
    <mergeCell ref="A2:B2"/>
    <mergeCell ref="C2:M2"/>
    <mergeCell ref="D4:K4"/>
    <mergeCell ref="A9:B9"/>
  </mergeCells>
  <pageMargins left="0.75" right="0.75" top="1" bottom="1" header="0" footer="0"/>
  <pageSetup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outlinePr summaryBelow="0" summaryRight="0"/>
  </sheetPr>
  <dimension ref="A1:M1000"/>
  <sheetViews>
    <sheetView topLeftCell="A54" workbookViewId="0">
      <selection activeCell="G15" sqref="G15"/>
    </sheetView>
  </sheetViews>
  <sheetFormatPr defaultColWidth="14.453125" defaultRowHeight="15" customHeight="1"/>
  <cols>
    <col min="1" max="1" width="5.36328125" customWidth="1"/>
    <col min="2" max="2" width="13.81640625" customWidth="1"/>
    <col min="3" max="3" width="33.1796875" customWidth="1"/>
    <col min="4" max="6" width="5.81640625" customWidth="1"/>
    <col min="7" max="7" width="6.6328125" customWidth="1"/>
    <col min="8" max="11" width="5.81640625" customWidth="1"/>
    <col min="12" max="12" width="8.453125" customWidth="1"/>
  </cols>
  <sheetData>
    <row r="1" spans="1:13" ht="19.5" customHeight="1">
      <c r="A1" s="172" t="s">
        <v>54</v>
      </c>
      <c r="B1" s="161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19.5" customHeight="1">
      <c r="A2" s="165" t="s">
        <v>68</v>
      </c>
      <c r="B2" s="166"/>
      <c r="C2" s="175">
        <f>'Daftar CPL'!D18</f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ht="15.75" customHeight="1"/>
    <row r="4" spans="1:13" ht="15.75" customHeight="1">
      <c r="C4" s="50"/>
      <c r="D4" s="176" t="s">
        <v>56</v>
      </c>
      <c r="E4" s="163"/>
      <c r="F4" s="163"/>
      <c r="G4" s="163"/>
      <c r="H4" s="163"/>
      <c r="I4" s="163"/>
      <c r="J4" s="163"/>
      <c r="K4" s="161"/>
      <c r="L4" s="57" t="s">
        <v>57</v>
      </c>
      <c r="M4" s="1"/>
    </row>
    <row r="5" spans="1:13" ht="15.75" customHeight="1">
      <c r="C5" s="51" t="s">
        <v>40</v>
      </c>
      <c r="D5" s="52">
        <f>'Daftar CPL'!E72</f>
        <v>0</v>
      </c>
      <c r="E5" s="52">
        <f>'Daftar CPL'!F72</f>
        <v>0</v>
      </c>
      <c r="F5" s="52">
        <f>'Daftar CPL'!G72</f>
        <v>0</v>
      </c>
      <c r="G5" s="52">
        <f>'Daftar CPL'!H72</f>
        <v>0</v>
      </c>
      <c r="H5" s="52">
        <f>'Daftar CPL'!I72</f>
        <v>0</v>
      </c>
      <c r="I5" s="52">
        <f>'Daftar CPL'!J72</f>
        <v>0</v>
      </c>
      <c r="J5" s="52">
        <f>'Daftar CPL'!K72</f>
        <v>0</v>
      </c>
      <c r="K5" s="52">
        <f>'Daftar CPL'!L72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CPL'!E73</f>
        <v>0</v>
      </c>
      <c r="E6" s="52">
        <f>'Daftar CPL'!F73</f>
        <v>0</v>
      </c>
      <c r="F6" s="52">
        <f>'Daftar CPL'!G73</f>
        <v>0</v>
      </c>
      <c r="G6" s="52">
        <f>'Daftar CPL'!H73</f>
        <v>0</v>
      </c>
      <c r="H6" s="52">
        <f>'Daftar CPL'!I73</f>
        <v>0</v>
      </c>
      <c r="I6" s="52">
        <f>'Daftar CPL'!J73</f>
        <v>0</v>
      </c>
      <c r="J6" s="52">
        <f>'Daftar CPL'!K73</f>
        <v>0</v>
      </c>
      <c r="K6" s="52">
        <f>'Daftar CPL'!L73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CPL'!E74</f>
        <v>0</v>
      </c>
      <c r="E7" s="52">
        <f>'Daftar CPL'!F74</f>
        <v>0</v>
      </c>
      <c r="F7" s="52">
        <f>'Daftar CPL'!G74</f>
        <v>0</v>
      </c>
      <c r="G7" s="52">
        <f>'Daftar CPL'!H74</f>
        <v>0</v>
      </c>
      <c r="H7" s="52">
        <f>'Daftar CPL'!I74</f>
        <v>0</v>
      </c>
      <c r="I7" s="52">
        <f>'Daftar CPL'!J74</f>
        <v>0</v>
      </c>
      <c r="J7" s="52">
        <f>'Daftar CPL'!K74</f>
        <v>0</v>
      </c>
      <c r="K7" s="52">
        <f>'Daftar CPL'!L74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CPL'!E75</f>
        <v>0</v>
      </c>
      <c r="E8" s="52">
        <f>'Daftar CPL'!F75</f>
        <v>0</v>
      </c>
      <c r="F8" s="52">
        <f>'Daftar CPL'!G75</f>
        <v>0</v>
      </c>
      <c r="G8" s="52">
        <f>'Daftar CPL'!H75</f>
        <v>0</v>
      </c>
      <c r="H8" s="52">
        <f>'Daftar CPL'!I75</f>
        <v>0</v>
      </c>
      <c r="I8" s="52">
        <f>'Daftar CPL'!J75</f>
        <v>0</v>
      </c>
      <c r="J8" s="52">
        <f>'Daftar CPL'!K75</f>
        <v>0</v>
      </c>
      <c r="K8" s="52">
        <f>'Daftar CPL'!L75</f>
        <v>0</v>
      </c>
      <c r="L8" s="60">
        <f>SUM(D8:K8)</f>
        <v>0</v>
      </c>
      <c r="M8" s="12"/>
    </row>
    <row r="9" spans="1:13" ht="15.75" customHeight="1">
      <c r="A9" s="157" t="s">
        <v>61</v>
      </c>
      <c r="B9" s="157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1" t="s">
        <v>62</v>
      </c>
      <c r="E10" s="136"/>
      <c r="F10" s="136"/>
      <c r="G10" s="136"/>
      <c r="H10" s="136"/>
      <c r="I10" s="136"/>
      <c r="J10" s="136"/>
      <c r="K10" s="144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2400001064</v>
      </c>
      <c r="C11" s="62" t="str">
        <f>'Daftar mahasiswa'!C11</f>
        <v>RAFIFA KHAIRUNNISA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2400001065</v>
      </c>
      <c r="C12" s="62" t="str">
        <f>'Daftar mahasiswa'!C12</f>
        <v>ZAHRA AULIA DEWI</v>
      </c>
      <c r="D12" s="55"/>
      <c r="E12" s="55"/>
      <c r="F12" s="55"/>
      <c r="G12" s="55"/>
      <c r="H12" s="55"/>
      <c r="I12" s="55"/>
      <c r="J12" s="55"/>
      <c r="K12" s="55"/>
      <c r="L12" s="18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2400001067</v>
      </c>
      <c r="C13" s="62" t="str">
        <f>'Daftar mahasiswa'!C13</f>
        <v>TALITHA SALWA NIRMALA</v>
      </c>
      <c r="D13" s="55"/>
      <c r="E13" s="55"/>
      <c r="F13" s="55"/>
      <c r="G13" s="55"/>
      <c r="H13" s="55"/>
      <c r="I13" s="55"/>
      <c r="J13" s="55"/>
      <c r="K13" s="55"/>
      <c r="L13" s="18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18" t="str">
        <f>'Daftar mahasiswa'!B14</f>
        <v>2400001068</v>
      </c>
      <c r="C14" s="62" t="str">
        <f>'Daftar mahasiswa'!C14</f>
        <v>MUHAMMAD FASIHULLISAN</v>
      </c>
      <c r="D14" s="55"/>
      <c r="E14" s="55"/>
      <c r="F14" s="55"/>
      <c r="G14" s="55"/>
      <c r="H14" s="55"/>
      <c r="I14" s="55"/>
      <c r="J14" s="55"/>
      <c r="K14" s="55"/>
      <c r="L14" s="18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18" t="str">
        <f>'Daftar mahasiswa'!B15</f>
        <v>2400001069</v>
      </c>
      <c r="C15" s="62" t="str">
        <f>'Daftar mahasiswa'!C15</f>
        <v>AMELIA PUTRI JULIYANTI</v>
      </c>
      <c r="D15" s="55"/>
      <c r="E15" s="55"/>
      <c r="F15" s="55"/>
      <c r="G15" s="55"/>
      <c r="H15" s="55"/>
      <c r="I15" s="55"/>
      <c r="J15" s="55"/>
      <c r="K15" s="55"/>
      <c r="L15" s="18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18" t="str">
        <f>'Daftar mahasiswa'!B16</f>
        <v>2400001070</v>
      </c>
      <c r="C16" s="62" t="str">
        <f>'Daftar mahasiswa'!C16</f>
        <v>FITRI AHMAD</v>
      </c>
      <c r="D16" s="55"/>
      <c r="E16" s="55"/>
      <c r="F16" s="55"/>
      <c r="G16" s="55"/>
      <c r="H16" s="55"/>
      <c r="I16" s="55"/>
      <c r="J16" s="55"/>
      <c r="K16" s="55"/>
      <c r="L16" s="18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18" t="str">
        <f>'Daftar mahasiswa'!B17</f>
        <v>2400001071</v>
      </c>
      <c r="C17" s="62" t="str">
        <f>'Daftar mahasiswa'!C17</f>
        <v>QONNI GHINA KUSUMA HATI</v>
      </c>
      <c r="D17" s="55"/>
      <c r="E17" s="55"/>
      <c r="F17" s="55"/>
      <c r="G17" s="55"/>
      <c r="H17" s="55"/>
      <c r="I17" s="55"/>
      <c r="J17" s="55"/>
      <c r="K17" s="55"/>
      <c r="L17" s="18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18" t="str">
        <f>'Daftar mahasiswa'!B18</f>
        <v>2400001075</v>
      </c>
      <c r="C18" s="62" t="str">
        <f>'Daftar mahasiswa'!C18</f>
        <v>ALDY FAHMI AZIS</v>
      </c>
      <c r="D18" s="55"/>
      <c r="E18" s="55"/>
      <c r="F18" s="55"/>
      <c r="G18" s="55"/>
      <c r="H18" s="55"/>
      <c r="I18" s="55"/>
      <c r="J18" s="55"/>
      <c r="K18" s="55"/>
      <c r="L18" s="18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18" t="str">
        <f>'Daftar mahasiswa'!B19</f>
        <v>2400001076</v>
      </c>
      <c r="C19" s="62" t="str">
        <f>'Daftar mahasiswa'!C19</f>
        <v>FARHAN ABIANSYACH</v>
      </c>
      <c r="D19" s="55"/>
      <c r="E19" s="55"/>
      <c r="F19" s="55"/>
      <c r="G19" s="55"/>
      <c r="H19" s="55"/>
      <c r="I19" s="55"/>
      <c r="J19" s="55"/>
      <c r="K19" s="55"/>
      <c r="L19" s="18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18" t="str">
        <f>'Daftar mahasiswa'!B20</f>
        <v>2400001077</v>
      </c>
      <c r="C20" s="62" t="str">
        <f>'Daftar mahasiswa'!C20</f>
        <v>NASYWA PUTRI SALMA</v>
      </c>
      <c r="D20" s="55"/>
      <c r="E20" s="55"/>
      <c r="F20" s="55"/>
      <c r="G20" s="55"/>
      <c r="H20" s="55"/>
      <c r="I20" s="55"/>
      <c r="J20" s="55"/>
      <c r="K20" s="55"/>
      <c r="L20" s="18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18" t="str">
        <f>'Daftar mahasiswa'!B21</f>
        <v>2400001079</v>
      </c>
      <c r="C21" s="62" t="str">
        <f>'Daftar mahasiswa'!C21</f>
        <v>ANGGITA ELSYA ZABRINA</v>
      </c>
      <c r="D21" s="55"/>
      <c r="E21" s="55"/>
      <c r="F21" s="55"/>
      <c r="G21" s="55"/>
      <c r="H21" s="55"/>
      <c r="I21" s="55"/>
      <c r="J21" s="55"/>
      <c r="K21" s="55"/>
      <c r="L21" s="18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18" t="str">
        <f>'Daftar mahasiswa'!B22</f>
        <v>2400001080</v>
      </c>
      <c r="C22" s="62" t="str">
        <f>'Daftar mahasiswa'!C22</f>
        <v>SHIVANA NAYLA PUTRI</v>
      </c>
      <c r="D22" s="55"/>
      <c r="E22" s="55"/>
      <c r="F22" s="55"/>
      <c r="G22" s="55"/>
      <c r="H22" s="55"/>
      <c r="I22" s="55"/>
      <c r="J22" s="55"/>
      <c r="K22" s="55"/>
      <c r="L22" s="18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18" t="str">
        <f>'Daftar mahasiswa'!B23</f>
        <v>2400001081</v>
      </c>
      <c r="C23" s="62" t="str">
        <f>'Daftar mahasiswa'!C23</f>
        <v>DINAR ZAZA AULIA</v>
      </c>
      <c r="D23" s="55"/>
      <c r="E23" s="55"/>
      <c r="F23" s="55"/>
      <c r="G23" s="55"/>
      <c r="H23" s="55"/>
      <c r="I23" s="55"/>
      <c r="J23" s="55"/>
      <c r="K23" s="55"/>
      <c r="L23" s="18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18" t="str">
        <f>'Daftar mahasiswa'!B24</f>
        <v>2400001082</v>
      </c>
      <c r="C24" s="62" t="str">
        <f>'Daftar mahasiswa'!C24</f>
        <v>NABILA SINTIA ZAHRANI</v>
      </c>
      <c r="D24" s="55"/>
      <c r="E24" s="55"/>
      <c r="F24" s="55"/>
      <c r="G24" s="55"/>
      <c r="H24" s="55"/>
      <c r="I24" s="55"/>
      <c r="J24" s="55"/>
      <c r="K24" s="55"/>
      <c r="L24" s="18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18" t="str">
        <f>'Daftar mahasiswa'!B25</f>
        <v>2400001083</v>
      </c>
      <c r="C25" s="62" t="str">
        <f>'Daftar mahasiswa'!C25</f>
        <v>RAHMA SHOFA</v>
      </c>
      <c r="D25" s="55"/>
      <c r="E25" s="55"/>
      <c r="F25" s="55"/>
      <c r="G25" s="55"/>
      <c r="H25" s="55"/>
      <c r="I25" s="55"/>
      <c r="J25" s="55"/>
      <c r="K25" s="55"/>
      <c r="L25" s="18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18" t="str">
        <f>'Daftar mahasiswa'!B26</f>
        <v>2400001084</v>
      </c>
      <c r="C26" s="62" t="str">
        <f>'Daftar mahasiswa'!C26</f>
        <v>ALVIA WANDA RAMADHANI</v>
      </c>
      <c r="D26" s="55"/>
      <c r="E26" s="55"/>
      <c r="F26" s="55"/>
      <c r="G26" s="55"/>
      <c r="H26" s="55"/>
      <c r="I26" s="55"/>
      <c r="J26" s="55"/>
      <c r="K26" s="55"/>
      <c r="L26" s="18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18" t="str">
        <f>'Daftar mahasiswa'!B27</f>
        <v>2400001085</v>
      </c>
      <c r="C27" s="62" t="str">
        <f>'Daftar mahasiswa'!C27</f>
        <v>AHADIATI NISAUL 'ALIA</v>
      </c>
      <c r="D27" s="55"/>
      <c r="E27" s="55"/>
      <c r="F27" s="55"/>
      <c r="G27" s="55"/>
      <c r="H27" s="55"/>
      <c r="I27" s="55"/>
      <c r="J27" s="55"/>
      <c r="K27" s="55"/>
      <c r="L27" s="18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18" t="str">
        <f>'Daftar mahasiswa'!B28</f>
        <v>2400001086</v>
      </c>
      <c r="C28" s="62" t="str">
        <f>'Daftar mahasiswa'!C28</f>
        <v>NABILA NURUL AZIZAH</v>
      </c>
      <c r="D28" s="55"/>
      <c r="E28" s="55"/>
      <c r="F28" s="55"/>
      <c r="G28" s="55"/>
      <c r="H28" s="55"/>
      <c r="I28" s="55"/>
      <c r="J28" s="55"/>
      <c r="K28" s="55"/>
      <c r="L28" s="18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18" t="str">
        <f>'Daftar mahasiswa'!B29</f>
        <v>2400001087</v>
      </c>
      <c r="C29" s="62" t="str">
        <f>'Daftar mahasiswa'!C29</f>
        <v>DINI EKA RAHAYU</v>
      </c>
      <c r="D29" s="55"/>
      <c r="E29" s="55"/>
      <c r="F29" s="55"/>
      <c r="G29" s="55"/>
      <c r="H29" s="55"/>
      <c r="I29" s="55"/>
      <c r="J29" s="55"/>
      <c r="K29" s="55"/>
      <c r="L29" s="18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18" t="str">
        <f>'Daftar mahasiswa'!B30</f>
        <v>2400001088</v>
      </c>
      <c r="C30" s="62" t="str">
        <f>'Daftar mahasiswa'!C30</f>
        <v>SALSA KHOIRUN NISA</v>
      </c>
      <c r="D30" s="55"/>
      <c r="E30" s="55"/>
      <c r="F30" s="55"/>
      <c r="G30" s="55"/>
      <c r="H30" s="55"/>
      <c r="I30" s="55"/>
      <c r="J30" s="55"/>
      <c r="K30" s="55"/>
      <c r="L30" s="18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18" t="str">
        <f>'Daftar mahasiswa'!B31</f>
        <v>2400001089</v>
      </c>
      <c r="C31" s="62" t="str">
        <f>'Daftar mahasiswa'!C31</f>
        <v>LUTHFIATUL ATIQOH MURSYIDAH</v>
      </c>
      <c r="D31" s="55"/>
      <c r="E31" s="55"/>
      <c r="F31" s="55"/>
      <c r="G31" s="55"/>
      <c r="H31" s="55"/>
      <c r="I31" s="55"/>
      <c r="J31" s="55"/>
      <c r="K31" s="55"/>
      <c r="L31" s="18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18" t="str">
        <f>'Daftar mahasiswa'!B32</f>
        <v>2400001092</v>
      </c>
      <c r="C32" s="62" t="str">
        <f>'Daftar mahasiswa'!C32</f>
        <v>RAFLI YUDHA AMIRANTO</v>
      </c>
      <c r="D32" s="55"/>
      <c r="E32" s="55"/>
      <c r="F32" s="55"/>
      <c r="G32" s="55"/>
      <c r="H32" s="55"/>
      <c r="I32" s="55"/>
      <c r="J32" s="55"/>
      <c r="K32" s="55"/>
      <c r="L32" s="18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18" t="str">
        <f>'Daftar mahasiswa'!B33</f>
        <v>2400001093</v>
      </c>
      <c r="C33" s="62" t="str">
        <f>'Daftar mahasiswa'!C33</f>
        <v>CANDA DISNA RAHMATIA PUTRI</v>
      </c>
      <c r="D33" s="55"/>
      <c r="E33" s="55"/>
      <c r="F33" s="55"/>
      <c r="G33" s="55"/>
      <c r="H33" s="55"/>
      <c r="I33" s="55"/>
      <c r="J33" s="55"/>
      <c r="K33" s="55"/>
      <c r="L33" s="18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18" t="str">
        <f>'Daftar mahasiswa'!B34</f>
        <v>2400001094</v>
      </c>
      <c r="C34" s="62" t="str">
        <f>'Daftar mahasiswa'!C34</f>
        <v>RARA ANDHINI</v>
      </c>
      <c r="D34" s="55"/>
      <c r="E34" s="55"/>
      <c r="F34" s="55"/>
      <c r="G34" s="55"/>
      <c r="H34" s="55"/>
      <c r="I34" s="55"/>
      <c r="J34" s="55"/>
      <c r="K34" s="55"/>
      <c r="L34" s="18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18" t="str">
        <f>'Daftar mahasiswa'!B35</f>
        <v>2400001095</v>
      </c>
      <c r="C35" s="62" t="str">
        <f>'Daftar mahasiswa'!C35</f>
        <v>MUHAMMAD SALMAN AL FARIZI</v>
      </c>
      <c r="D35" s="55"/>
      <c r="E35" s="55"/>
      <c r="F35" s="55"/>
      <c r="G35" s="55"/>
      <c r="H35" s="55"/>
      <c r="I35" s="55"/>
      <c r="J35" s="55"/>
      <c r="K35" s="55"/>
      <c r="L35" s="18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18" t="str">
        <f>'Daftar mahasiswa'!B36</f>
        <v>2400001096</v>
      </c>
      <c r="C36" s="62" t="str">
        <f>'Daftar mahasiswa'!C36</f>
        <v>FAISHAL HANAFI SAPUTRA</v>
      </c>
      <c r="D36" s="55"/>
      <c r="E36" s="55"/>
      <c r="F36" s="55"/>
      <c r="G36" s="55"/>
      <c r="H36" s="55"/>
      <c r="I36" s="55"/>
      <c r="J36" s="55"/>
      <c r="K36" s="55"/>
      <c r="L36" s="18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18" t="str">
        <f>'Daftar mahasiswa'!B37</f>
        <v>2400001097</v>
      </c>
      <c r="C37" s="62" t="str">
        <f>'Daftar mahasiswa'!C37</f>
        <v>AGHNIA NUR AINI</v>
      </c>
      <c r="D37" s="55"/>
      <c r="E37" s="55"/>
      <c r="F37" s="55"/>
      <c r="G37" s="55"/>
      <c r="H37" s="55"/>
      <c r="I37" s="55"/>
      <c r="J37" s="55"/>
      <c r="K37" s="55"/>
      <c r="L37" s="18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18" t="str">
        <f>'Daftar mahasiswa'!B38</f>
        <v>2400001098</v>
      </c>
      <c r="C38" s="62" t="str">
        <f>'Daftar mahasiswa'!C38</f>
        <v>HASBY ASYIDIQI</v>
      </c>
      <c r="D38" s="55"/>
      <c r="E38" s="55"/>
      <c r="F38" s="55"/>
      <c r="G38" s="55"/>
      <c r="H38" s="55"/>
      <c r="I38" s="55"/>
      <c r="J38" s="55"/>
      <c r="K38" s="55"/>
      <c r="L38" s="18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18" t="str">
        <f>'Daftar mahasiswa'!B39</f>
        <v>2400001101</v>
      </c>
      <c r="C39" s="62" t="str">
        <f>'Daftar mahasiswa'!C39</f>
        <v>TALITHA SHAFA SYALSABHILA</v>
      </c>
      <c r="D39" s="55"/>
      <c r="E39" s="55"/>
      <c r="F39" s="55"/>
      <c r="G39" s="55"/>
      <c r="H39" s="55"/>
      <c r="I39" s="55"/>
      <c r="J39" s="55"/>
      <c r="K39" s="55"/>
      <c r="L39" s="18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18" t="str">
        <f>'Daftar mahasiswa'!B40</f>
        <v>2400001102</v>
      </c>
      <c r="C40" s="62" t="str">
        <f>'Daftar mahasiswa'!C40</f>
        <v>CITRA RIZKA KHOIRUNNISA</v>
      </c>
      <c r="D40" s="55"/>
      <c r="E40" s="55"/>
      <c r="F40" s="55"/>
      <c r="G40" s="55"/>
      <c r="H40" s="55"/>
      <c r="I40" s="55"/>
      <c r="J40" s="55"/>
      <c r="K40" s="55"/>
      <c r="L40" s="18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18" t="str">
        <f>'Daftar mahasiswa'!B41</f>
        <v>2400001103</v>
      </c>
      <c r="C41" s="62" t="str">
        <f>'Daftar mahasiswa'!C41</f>
        <v>RADITYA DANAR FATTAN AZZILA</v>
      </c>
      <c r="D41" s="55"/>
      <c r="E41" s="55"/>
      <c r="F41" s="55"/>
      <c r="G41" s="55"/>
      <c r="H41" s="55"/>
      <c r="I41" s="55"/>
      <c r="J41" s="55"/>
      <c r="K41" s="55"/>
      <c r="L41" s="18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18" t="str">
        <f>'Daftar mahasiswa'!B42</f>
        <v>2400001104</v>
      </c>
      <c r="C42" s="62" t="str">
        <f>'Daftar mahasiswa'!C42</f>
        <v>RIDA ISMAWATI</v>
      </c>
      <c r="D42" s="55"/>
      <c r="E42" s="55"/>
      <c r="F42" s="55"/>
      <c r="G42" s="55"/>
      <c r="H42" s="55"/>
      <c r="I42" s="55"/>
      <c r="J42" s="55"/>
      <c r="K42" s="55"/>
      <c r="L42" s="18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18" t="str">
        <f>'Daftar mahasiswa'!B43</f>
        <v>2400001105</v>
      </c>
      <c r="C43" s="62" t="str">
        <f>'Daftar mahasiswa'!C43</f>
        <v>WULAN DWI OCTA MULIA</v>
      </c>
      <c r="D43" s="55"/>
      <c r="E43" s="55"/>
      <c r="F43" s="55"/>
      <c r="G43" s="55"/>
      <c r="H43" s="55"/>
      <c r="I43" s="55"/>
      <c r="J43" s="55"/>
      <c r="K43" s="55"/>
      <c r="L43" s="18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18" t="str">
        <f>'Daftar mahasiswa'!B44</f>
        <v>2400001106</v>
      </c>
      <c r="C44" s="62" t="str">
        <f>'Daftar mahasiswa'!C44</f>
        <v>SYIFA HUSAINA</v>
      </c>
      <c r="D44" s="55"/>
      <c r="E44" s="55"/>
      <c r="F44" s="55"/>
      <c r="G44" s="55"/>
      <c r="H44" s="55"/>
      <c r="I44" s="55"/>
      <c r="J44" s="55"/>
      <c r="K44" s="55"/>
      <c r="L44" s="18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18" t="str">
        <f>'Daftar mahasiswa'!B45</f>
        <v>2411001032</v>
      </c>
      <c r="C45" s="62" t="str">
        <f>'Daftar mahasiswa'!C45</f>
        <v>ZAHIDA ZUKHRUF</v>
      </c>
      <c r="D45" s="55"/>
      <c r="E45" s="55"/>
      <c r="F45" s="55"/>
      <c r="G45" s="55"/>
      <c r="H45" s="55"/>
      <c r="I45" s="55"/>
      <c r="J45" s="55"/>
      <c r="K45" s="55"/>
      <c r="L45" s="18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18" t="str">
        <f>'Daftar mahasiswa'!B46</f>
        <v>2411001066</v>
      </c>
      <c r="C46" s="62" t="str">
        <f>'Daftar mahasiswa'!C46</f>
        <v>FAHMI AQILA BAIHAQI</v>
      </c>
      <c r="D46" s="55"/>
      <c r="E46" s="55"/>
      <c r="F46" s="55"/>
      <c r="G46" s="55"/>
      <c r="H46" s="55"/>
      <c r="I46" s="55"/>
      <c r="J46" s="55"/>
      <c r="K46" s="55"/>
      <c r="L46" s="18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18" t="str">
        <f>'Daftar mahasiswa'!B47</f>
        <v>2411001072</v>
      </c>
      <c r="C47" s="62" t="str">
        <f>'Daftar mahasiswa'!C47</f>
        <v>MUHAMMAD FIKRIA IZZUDDIN</v>
      </c>
      <c r="D47" s="55"/>
      <c r="E47" s="55"/>
      <c r="F47" s="55"/>
      <c r="G47" s="55"/>
      <c r="H47" s="55"/>
      <c r="I47" s="55"/>
      <c r="J47" s="55"/>
      <c r="K47" s="55"/>
      <c r="L47" s="18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18" t="str">
        <f>'Daftar mahasiswa'!B48</f>
        <v>2411001074</v>
      </c>
      <c r="C48" s="62" t="str">
        <f>'Daftar mahasiswa'!C48</f>
        <v>CAHAYA PERMATA DEHANTORO</v>
      </c>
      <c r="D48" s="55"/>
      <c r="E48" s="55"/>
      <c r="F48" s="55"/>
      <c r="G48" s="55"/>
      <c r="H48" s="55"/>
      <c r="I48" s="55"/>
      <c r="J48" s="55"/>
      <c r="K48" s="55"/>
      <c r="L48" s="18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18" t="str">
        <f>'Daftar mahasiswa'!B49</f>
        <v>2415001099</v>
      </c>
      <c r="C49" s="62" t="str">
        <f>'Daftar mahasiswa'!C49</f>
        <v>NENG NABILATUL ARSYIYAH</v>
      </c>
      <c r="D49" s="55"/>
      <c r="E49" s="55"/>
      <c r="F49" s="55"/>
      <c r="G49" s="55"/>
      <c r="H49" s="55"/>
      <c r="I49" s="55"/>
      <c r="J49" s="55"/>
      <c r="K49" s="55"/>
      <c r="L49" s="18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18" t="str">
        <f>'Daftar mahasiswa'!B50</f>
        <v>2415001100</v>
      </c>
      <c r="C50" s="62" t="str">
        <f>'Daftar mahasiswa'!C50</f>
        <v>RISKI</v>
      </c>
      <c r="D50" s="55"/>
      <c r="E50" s="55"/>
      <c r="F50" s="55"/>
      <c r="G50" s="55"/>
      <c r="H50" s="55"/>
      <c r="I50" s="55"/>
      <c r="J50" s="55"/>
      <c r="K50" s="55"/>
      <c r="L50" s="18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18" t="str">
        <f>'Daftar mahasiswa'!B51</f>
        <v>2444001073</v>
      </c>
      <c r="C51" s="62" t="str">
        <f>'Daftar mahasiswa'!C51</f>
        <v>DISNU RESWANDA</v>
      </c>
      <c r="D51" s="55"/>
      <c r="E51" s="55"/>
      <c r="F51" s="55"/>
      <c r="G51" s="55"/>
      <c r="H51" s="55"/>
      <c r="I51" s="55"/>
      <c r="J51" s="55"/>
      <c r="K51" s="55"/>
      <c r="L51" s="18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18">
        <f>'Daftar mahasiswa'!B52</f>
        <v>0</v>
      </c>
      <c r="C52" s="62">
        <f>'Daftar mahasiswa'!C52</f>
        <v>0</v>
      </c>
      <c r="D52" s="55"/>
      <c r="E52" s="55"/>
      <c r="F52" s="55"/>
      <c r="G52" s="55"/>
      <c r="H52" s="55"/>
      <c r="I52" s="55"/>
      <c r="J52" s="55"/>
      <c r="K52" s="55"/>
      <c r="L52" s="18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18">
        <f>'Daftar mahasiswa'!B53</f>
        <v>0</v>
      </c>
      <c r="C53" s="62">
        <f>'Daftar mahasiswa'!C53</f>
        <v>0</v>
      </c>
      <c r="D53" s="55"/>
      <c r="E53" s="55"/>
      <c r="F53" s="55"/>
      <c r="G53" s="55"/>
      <c r="H53" s="55"/>
      <c r="I53" s="55"/>
      <c r="J53" s="55"/>
      <c r="K53" s="55"/>
      <c r="L53" s="18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18">
        <f>'Daftar mahasiswa'!B54</f>
        <v>0</v>
      </c>
      <c r="C54" s="62">
        <f>'Daftar mahasiswa'!C54</f>
        <v>0</v>
      </c>
      <c r="D54" s="55"/>
      <c r="E54" s="55"/>
      <c r="F54" s="55"/>
      <c r="G54" s="55"/>
      <c r="H54" s="55"/>
      <c r="I54" s="55"/>
      <c r="J54" s="55"/>
      <c r="K54" s="55"/>
      <c r="L54" s="18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18">
        <f>'Daftar mahasiswa'!B55</f>
        <v>0</v>
      </c>
      <c r="C55" s="62">
        <f>'Daftar mahasiswa'!C55</f>
        <v>0</v>
      </c>
      <c r="D55" s="55"/>
      <c r="E55" s="55"/>
      <c r="F55" s="55"/>
      <c r="G55" s="55"/>
      <c r="H55" s="55"/>
      <c r="I55" s="55"/>
      <c r="J55" s="55"/>
      <c r="K55" s="55"/>
      <c r="L55" s="18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18">
        <f>'Daftar mahasiswa'!B56</f>
        <v>0</v>
      </c>
      <c r="C56" s="62">
        <f>'Daftar mahasiswa'!C56</f>
        <v>0</v>
      </c>
      <c r="D56" s="55"/>
      <c r="E56" s="55"/>
      <c r="F56" s="55"/>
      <c r="G56" s="55"/>
      <c r="H56" s="55"/>
      <c r="I56" s="55"/>
      <c r="J56" s="55"/>
      <c r="K56" s="55"/>
      <c r="L56" s="18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18">
        <f>'Daftar mahasiswa'!B57</f>
        <v>0</v>
      </c>
      <c r="C57" s="62">
        <f>'Daftar mahasiswa'!C57</f>
        <v>0</v>
      </c>
      <c r="D57" s="55"/>
      <c r="E57" s="55"/>
      <c r="F57" s="55"/>
      <c r="G57" s="55"/>
      <c r="H57" s="55"/>
      <c r="I57" s="55"/>
      <c r="J57" s="55"/>
      <c r="K57" s="55"/>
      <c r="L57" s="18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18">
        <f>'Daftar mahasiswa'!B58</f>
        <v>0</v>
      </c>
      <c r="C58" s="62">
        <f>'Daftar mahasiswa'!C58</f>
        <v>0</v>
      </c>
      <c r="D58" s="55"/>
      <c r="E58" s="55"/>
      <c r="F58" s="55"/>
      <c r="G58" s="55"/>
      <c r="H58" s="55"/>
      <c r="I58" s="55"/>
      <c r="J58" s="55"/>
      <c r="K58" s="55"/>
      <c r="L58" s="18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outlinePr summaryBelow="0" summaryRight="0"/>
  </sheetPr>
  <dimension ref="A1:M1000"/>
  <sheetViews>
    <sheetView workbookViewId="0">
      <selection activeCell="D5" sqref="D5:K8"/>
    </sheetView>
  </sheetViews>
  <sheetFormatPr defaultColWidth="14.453125" defaultRowHeight="15" customHeight="1"/>
  <cols>
    <col min="1" max="1" width="5.81640625" customWidth="1"/>
    <col min="2" max="2" width="15.1796875" customWidth="1"/>
    <col min="3" max="3" width="33.1796875" customWidth="1"/>
    <col min="4" max="11" width="6.453125" customWidth="1"/>
    <col min="12" max="12" width="8.453125" customWidth="1"/>
  </cols>
  <sheetData>
    <row r="1" spans="1:13" ht="21" customHeight="1">
      <c r="A1" s="172" t="s">
        <v>54</v>
      </c>
      <c r="B1" s="161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21" customHeight="1">
      <c r="A2" s="165" t="s">
        <v>69</v>
      </c>
      <c r="B2" s="166"/>
      <c r="C2" s="175">
        <f>'Daftar CPL'!D19</f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ht="15.75" customHeight="1"/>
    <row r="4" spans="1:13" ht="15.75" customHeight="1">
      <c r="C4" s="50"/>
      <c r="D4" s="173" t="s">
        <v>56</v>
      </c>
      <c r="E4" s="163"/>
      <c r="F4" s="163"/>
      <c r="G4" s="163"/>
      <c r="H4" s="163"/>
      <c r="I4" s="163"/>
      <c r="J4" s="163"/>
      <c r="K4" s="161"/>
      <c r="L4" s="57" t="s">
        <v>57</v>
      </c>
      <c r="M4" s="1"/>
    </row>
    <row r="5" spans="1:13" ht="15.75" customHeight="1">
      <c r="C5" s="51" t="s">
        <v>40</v>
      </c>
      <c r="D5" s="52">
        <f>'Daftar CPL'!E78</f>
        <v>0</v>
      </c>
      <c r="E5" s="52">
        <f>'Daftar CPL'!F78</f>
        <v>0</v>
      </c>
      <c r="F5" s="52">
        <f>'Daftar CPL'!G78</f>
        <v>0</v>
      </c>
      <c r="G5" s="52">
        <f>'Daftar CPL'!H78</f>
        <v>0</v>
      </c>
      <c r="H5" s="52">
        <f>'Daftar CPL'!I78</f>
        <v>0</v>
      </c>
      <c r="I5" s="52">
        <f>'Daftar CPL'!J78</f>
        <v>0</v>
      </c>
      <c r="J5" s="52">
        <f>'Daftar CPL'!K78</f>
        <v>0</v>
      </c>
      <c r="K5" s="52">
        <f>'Daftar CPL'!L78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CPL'!E79</f>
        <v>0</v>
      </c>
      <c r="E6" s="52">
        <f>'Daftar CPL'!F79</f>
        <v>0</v>
      </c>
      <c r="F6" s="52">
        <f>'Daftar CPL'!G79</f>
        <v>0</v>
      </c>
      <c r="G6" s="52">
        <f>'Daftar CPL'!H79</f>
        <v>0</v>
      </c>
      <c r="H6" s="52">
        <f>'Daftar CPL'!I79</f>
        <v>0</v>
      </c>
      <c r="I6" s="52">
        <f>'Daftar CPL'!J79</f>
        <v>0</v>
      </c>
      <c r="J6" s="52">
        <f>'Daftar CPL'!K79</f>
        <v>0</v>
      </c>
      <c r="K6" s="52">
        <f>'Daftar CPL'!L79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CPL'!E80</f>
        <v>0</v>
      </c>
      <c r="E7" s="52">
        <f>'Daftar CPL'!F80</f>
        <v>0</v>
      </c>
      <c r="F7" s="52">
        <f>'Daftar CPL'!G80</f>
        <v>0</v>
      </c>
      <c r="G7" s="52">
        <f>'Daftar CPL'!H80</f>
        <v>0</v>
      </c>
      <c r="H7" s="52">
        <f>'Daftar CPL'!I80</f>
        <v>0</v>
      </c>
      <c r="I7" s="52">
        <f>'Daftar CPL'!J80</f>
        <v>0</v>
      </c>
      <c r="J7" s="52">
        <f>'Daftar CPL'!K80</f>
        <v>0</v>
      </c>
      <c r="K7" s="52">
        <f>'Daftar CPL'!L80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CPL'!E81</f>
        <v>0</v>
      </c>
      <c r="E8" s="52">
        <f>'Daftar CPL'!F81</f>
        <v>0</v>
      </c>
      <c r="F8" s="52">
        <f>'Daftar CPL'!G81</f>
        <v>0</v>
      </c>
      <c r="G8" s="52">
        <f>'Daftar CPL'!H81</f>
        <v>0</v>
      </c>
      <c r="H8" s="52">
        <f>'Daftar CPL'!I81</f>
        <v>0</v>
      </c>
      <c r="I8" s="52">
        <f>'Daftar CPL'!J81</f>
        <v>0</v>
      </c>
      <c r="J8" s="52">
        <f>'Daftar CPL'!K81</f>
        <v>0</v>
      </c>
      <c r="K8" s="52">
        <f>'Daftar CPL'!L81</f>
        <v>0</v>
      </c>
      <c r="L8" s="60">
        <f>SUM(D8:K8)</f>
        <v>0</v>
      </c>
      <c r="M8" s="12"/>
    </row>
    <row r="9" spans="1:13" ht="15.75" customHeight="1">
      <c r="A9" s="157" t="s">
        <v>61</v>
      </c>
      <c r="B9" s="157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7" t="s">
        <v>62</v>
      </c>
      <c r="E10" s="136"/>
      <c r="F10" s="136"/>
      <c r="G10" s="136"/>
      <c r="H10" s="136"/>
      <c r="I10" s="136"/>
      <c r="J10" s="136"/>
      <c r="K10" s="144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2400001064</v>
      </c>
      <c r="C11" s="62" t="str">
        <f>'Daftar mahasiswa'!C11</f>
        <v>RAFIFA KHAIRUNNISA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2400001065</v>
      </c>
      <c r="C12" s="62" t="str">
        <f>'Daftar mahasiswa'!C12</f>
        <v>ZAHRA AULIA DEWI</v>
      </c>
      <c r="D12" s="55"/>
      <c r="E12" s="55"/>
      <c r="F12" s="55"/>
      <c r="G12" s="55"/>
      <c r="H12" s="55"/>
      <c r="I12" s="55"/>
      <c r="J12" s="55"/>
      <c r="K12" s="55"/>
      <c r="L12" s="22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2400001067</v>
      </c>
      <c r="C13" s="62" t="str">
        <f>'Daftar mahasiswa'!C13</f>
        <v>TALITHA SALWA NIRMALA</v>
      </c>
      <c r="D13" s="55"/>
      <c r="E13" s="55"/>
      <c r="F13" s="55"/>
      <c r="G13" s="55"/>
      <c r="H13" s="55"/>
      <c r="I13" s="55"/>
      <c r="J13" s="55"/>
      <c r="K13" s="55"/>
      <c r="L13" s="22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18" t="str">
        <f>'Daftar mahasiswa'!B14</f>
        <v>2400001068</v>
      </c>
      <c r="C14" s="62" t="str">
        <f>'Daftar mahasiswa'!C14</f>
        <v>MUHAMMAD FASIHULLISAN</v>
      </c>
      <c r="D14" s="55"/>
      <c r="E14" s="55"/>
      <c r="F14" s="55"/>
      <c r="G14" s="55"/>
      <c r="H14" s="55"/>
      <c r="I14" s="55"/>
      <c r="J14" s="55"/>
      <c r="K14" s="55"/>
      <c r="L14" s="22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18" t="str">
        <f>'Daftar mahasiswa'!B15</f>
        <v>2400001069</v>
      </c>
      <c r="C15" s="62" t="str">
        <f>'Daftar mahasiswa'!C15</f>
        <v>AMELIA PUTRI JULIYANTI</v>
      </c>
      <c r="D15" s="55"/>
      <c r="E15" s="55"/>
      <c r="F15" s="55"/>
      <c r="G15" s="55"/>
      <c r="H15" s="55"/>
      <c r="I15" s="55"/>
      <c r="J15" s="55"/>
      <c r="K15" s="55"/>
      <c r="L15" s="22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18" t="str">
        <f>'Daftar mahasiswa'!B16</f>
        <v>2400001070</v>
      </c>
      <c r="C16" s="62" t="str">
        <f>'Daftar mahasiswa'!C16</f>
        <v>FITRI AHMAD</v>
      </c>
      <c r="D16" s="55"/>
      <c r="E16" s="55"/>
      <c r="F16" s="55"/>
      <c r="G16" s="55"/>
      <c r="H16" s="55"/>
      <c r="I16" s="55"/>
      <c r="J16" s="55"/>
      <c r="K16" s="55"/>
      <c r="L16" s="22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18" t="str">
        <f>'Daftar mahasiswa'!B17</f>
        <v>2400001071</v>
      </c>
      <c r="C17" s="62" t="str">
        <f>'Daftar mahasiswa'!C17</f>
        <v>QONNI GHINA KUSUMA HATI</v>
      </c>
      <c r="D17" s="55"/>
      <c r="E17" s="55"/>
      <c r="F17" s="55"/>
      <c r="G17" s="55"/>
      <c r="H17" s="55"/>
      <c r="I17" s="55"/>
      <c r="J17" s="55"/>
      <c r="K17" s="55"/>
      <c r="L17" s="22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18" t="str">
        <f>'Daftar mahasiswa'!B18</f>
        <v>2400001075</v>
      </c>
      <c r="C18" s="62" t="str">
        <f>'Daftar mahasiswa'!C18</f>
        <v>ALDY FAHMI AZIS</v>
      </c>
      <c r="D18" s="55"/>
      <c r="E18" s="55"/>
      <c r="F18" s="55"/>
      <c r="G18" s="55"/>
      <c r="H18" s="55"/>
      <c r="I18" s="55"/>
      <c r="J18" s="55"/>
      <c r="K18" s="55"/>
      <c r="L18" s="22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18" t="str">
        <f>'Daftar mahasiswa'!B19</f>
        <v>2400001076</v>
      </c>
      <c r="C19" s="62" t="str">
        <f>'Daftar mahasiswa'!C19</f>
        <v>FARHAN ABIANSYACH</v>
      </c>
      <c r="D19" s="55"/>
      <c r="E19" s="55"/>
      <c r="F19" s="55"/>
      <c r="G19" s="55"/>
      <c r="H19" s="55"/>
      <c r="I19" s="55"/>
      <c r="J19" s="55"/>
      <c r="K19" s="55"/>
      <c r="L19" s="22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18" t="str">
        <f>'Daftar mahasiswa'!B20</f>
        <v>2400001077</v>
      </c>
      <c r="C20" s="62" t="str">
        <f>'Daftar mahasiswa'!C20</f>
        <v>NASYWA PUTRI SALMA</v>
      </c>
      <c r="D20" s="55"/>
      <c r="E20" s="55"/>
      <c r="F20" s="55"/>
      <c r="G20" s="55"/>
      <c r="H20" s="55"/>
      <c r="I20" s="55"/>
      <c r="J20" s="55"/>
      <c r="K20" s="55"/>
      <c r="L20" s="22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18" t="str">
        <f>'Daftar mahasiswa'!B21</f>
        <v>2400001079</v>
      </c>
      <c r="C21" s="62" t="str">
        <f>'Daftar mahasiswa'!C21</f>
        <v>ANGGITA ELSYA ZABRINA</v>
      </c>
      <c r="D21" s="55"/>
      <c r="E21" s="55"/>
      <c r="F21" s="55"/>
      <c r="G21" s="55"/>
      <c r="H21" s="55"/>
      <c r="I21" s="55"/>
      <c r="J21" s="55"/>
      <c r="K21" s="55"/>
      <c r="L21" s="22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18" t="str">
        <f>'Daftar mahasiswa'!B22</f>
        <v>2400001080</v>
      </c>
      <c r="C22" s="62" t="str">
        <f>'Daftar mahasiswa'!C22</f>
        <v>SHIVANA NAYLA PUTRI</v>
      </c>
      <c r="D22" s="55"/>
      <c r="E22" s="55"/>
      <c r="F22" s="55"/>
      <c r="G22" s="55"/>
      <c r="H22" s="55"/>
      <c r="I22" s="55"/>
      <c r="J22" s="55"/>
      <c r="K22" s="55"/>
      <c r="L22" s="22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18" t="str">
        <f>'Daftar mahasiswa'!B23</f>
        <v>2400001081</v>
      </c>
      <c r="C23" s="62" t="str">
        <f>'Daftar mahasiswa'!C23</f>
        <v>DINAR ZAZA AULIA</v>
      </c>
      <c r="D23" s="55"/>
      <c r="E23" s="55"/>
      <c r="F23" s="55"/>
      <c r="G23" s="55"/>
      <c r="H23" s="55"/>
      <c r="I23" s="55"/>
      <c r="J23" s="55"/>
      <c r="K23" s="55"/>
      <c r="L23" s="22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18" t="str">
        <f>'Daftar mahasiswa'!B24</f>
        <v>2400001082</v>
      </c>
      <c r="C24" s="62" t="str">
        <f>'Daftar mahasiswa'!C24</f>
        <v>NABILA SINTIA ZAHRANI</v>
      </c>
      <c r="D24" s="55"/>
      <c r="E24" s="55"/>
      <c r="F24" s="55"/>
      <c r="G24" s="55"/>
      <c r="H24" s="55"/>
      <c r="I24" s="55"/>
      <c r="J24" s="55"/>
      <c r="K24" s="55"/>
      <c r="L24" s="22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18" t="str">
        <f>'Daftar mahasiswa'!B25</f>
        <v>2400001083</v>
      </c>
      <c r="C25" s="62" t="str">
        <f>'Daftar mahasiswa'!C25</f>
        <v>RAHMA SHOFA</v>
      </c>
      <c r="D25" s="55"/>
      <c r="E25" s="55"/>
      <c r="F25" s="55"/>
      <c r="G25" s="55"/>
      <c r="H25" s="55"/>
      <c r="I25" s="55"/>
      <c r="J25" s="55"/>
      <c r="K25" s="55"/>
      <c r="L25" s="22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18" t="str">
        <f>'Daftar mahasiswa'!B26</f>
        <v>2400001084</v>
      </c>
      <c r="C26" s="62" t="str">
        <f>'Daftar mahasiswa'!C26</f>
        <v>ALVIA WANDA RAMADHANI</v>
      </c>
      <c r="D26" s="55"/>
      <c r="E26" s="55"/>
      <c r="F26" s="55"/>
      <c r="G26" s="55"/>
      <c r="H26" s="55"/>
      <c r="I26" s="55"/>
      <c r="J26" s="55"/>
      <c r="K26" s="55"/>
      <c r="L26" s="22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18" t="str">
        <f>'Daftar mahasiswa'!B27</f>
        <v>2400001085</v>
      </c>
      <c r="C27" s="62" t="str">
        <f>'Daftar mahasiswa'!C27</f>
        <v>AHADIATI NISAUL 'ALIA</v>
      </c>
      <c r="D27" s="55"/>
      <c r="E27" s="55"/>
      <c r="F27" s="55"/>
      <c r="G27" s="55"/>
      <c r="H27" s="55"/>
      <c r="I27" s="55"/>
      <c r="J27" s="55"/>
      <c r="K27" s="55"/>
      <c r="L27" s="22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18" t="str">
        <f>'Daftar mahasiswa'!B28</f>
        <v>2400001086</v>
      </c>
      <c r="C28" s="62" t="str">
        <f>'Daftar mahasiswa'!C28</f>
        <v>NABILA NURUL AZIZAH</v>
      </c>
      <c r="D28" s="55"/>
      <c r="E28" s="55"/>
      <c r="F28" s="55"/>
      <c r="G28" s="55"/>
      <c r="H28" s="55"/>
      <c r="I28" s="55"/>
      <c r="J28" s="55"/>
      <c r="K28" s="55"/>
      <c r="L28" s="22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18" t="str">
        <f>'Daftar mahasiswa'!B29</f>
        <v>2400001087</v>
      </c>
      <c r="C29" s="62" t="str">
        <f>'Daftar mahasiswa'!C29</f>
        <v>DINI EKA RAHAYU</v>
      </c>
      <c r="D29" s="55"/>
      <c r="E29" s="55"/>
      <c r="F29" s="55"/>
      <c r="G29" s="55"/>
      <c r="H29" s="55"/>
      <c r="I29" s="55"/>
      <c r="J29" s="55"/>
      <c r="K29" s="55"/>
      <c r="L29" s="22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18" t="str">
        <f>'Daftar mahasiswa'!B30</f>
        <v>2400001088</v>
      </c>
      <c r="C30" s="62" t="str">
        <f>'Daftar mahasiswa'!C30</f>
        <v>SALSA KHOIRUN NISA</v>
      </c>
      <c r="D30" s="55"/>
      <c r="E30" s="55"/>
      <c r="F30" s="55"/>
      <c r="G30" s="55"/>
      <c r="H30" s="55"/>
      <c r="I30" s="55"/>
      <c r="J30" s="55"/>
      <c r="K30" s="55"/>
      <c r="L30" s="22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18" t="str">
        <f>'Daftar mahasiswa'!B31</f>
        <v>2400001089</v>
      </c>
      <c r="C31" s="62" t="str">
        <f>'Daftar mahasiswa'!C31</f>
        <v>LUTHFIATUL ATIQOH MURSYIDAH</v>
      </c>
      <c r="D31" s="55"/>
      <c r="E31" s="55"/>
      <c r="F31" s="55"/>
      <c r="G31" s="55"/>
      <c r="H31" s="55"/>
      <c r="I31" s="55"/>
      <c r="J31" s="55"/>
      <c r="K31" s="55"/>
      <c r="L31" s="22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18" t="str">
        <f>'Daftar mahasiswa'!B32</f>
        <v>2400001092</v>
      </c>
      <c r="C32" s="62" t="str">
        <f>'Daftar mahasiswa'!C32</f>
        <v>RAFLI YUDHA AMIRANTO</v>
      </c>
      <c r="D32" s="55"/>
      <c r="E32" s="55"/>
      <c r="F32" s="55"/>
      <c r="G32" s="55"/>
      <c r="H32" s="55"/>
      <c r="I32" s="55"/>
      <c r="J32" s="55"/>
      <c r="K32" s="55"/>
      <c r="L32" s="22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18" t="str">
        <f>'Daftar mahasiswa'!B33</f>
        <v>2400001093</v>
      </c>
      <c r="C33" s="62" t="str">
        <f>'Daftar mahasiswa'!C33</f>
        <v>CANDA DISNA RAHMATIA PUTRI</v>
      </c>
      <c r="D33" s="55"/>
      <c r="E33" s="55"/>
      <c r="F33" s="55"/>
      <c r="G33" s="55"/>
      <c r="H33" s="55"/>
      <c r="I33" s="55"/>
      <c r="J33" s="55"/>
      <c r="K33" s="55"/>
      <c r="L33" s="22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18" t="str">
        <f>'Daftar mahasiswa'!B34</f>
        <v>2400001094</v>
      </c>
      <c r="C34" s="62" t="str">
        <f>'Daftar mahasiswa'!C34</f>
        <v>RARA ANDHINI</v>
      </c>
      <c r="D34" s="55"/>
      <c r="E34" s="55"/>
      <c r="F34" s="55"/>
      <c r="G34" s="55"/>
      <c r="H34" s="55"/>
      <c r="I34" s="55"/>
      <c r="J34" s="55"/>
      <c r="K34" s="55"/>
      <c r="L34" s="22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18" t="str">
        <f>'Daftar mahasiswa'!B35</f>
        <v>2400001095</v>
      </c>
      <c r="C35" s="62" t="str">
        <f>'Daftar mahasiswa'!C35</f>
        <v>MUHAMMAD SALMAN AL FARIZI</v>
      </c>
      <c r="D35" s="55"/>
      <c r="E35" s="55"/>
      <c r="F35" s="55"/>
      <c r="G35" s="55"/>
      <c r="H35" s="55"/>
      <c r="I35" s="55"/>
      <c r="J35" s="55"/>
      <c r="K35" s="55"/>
      <c r="L35" s="22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18" t="str">
        <f>'Daftar mahasiswa'!B36</f>
        <v>2400001096</v>
      </c>
      <c r="C36" s="62" t="str">
        <f>'Daftar mahasiswa'!C36</f>
        <v>FAISHAL HANAFI SAPUTRA</v>
      </c>
      <c r="D36" s="55"/>
      <c r="E36" s="55"/>
      <c r="F36" s="55"/>
      <c r="G36" s="55"/>
      <c r="H36" s="55"/>
      <c r="I36" s="55"/>
      <c r="J36" s="55"/>
      <c r="K36" s="55"/>
      <c r="L36" s="22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18" t="str">
        <f>'Daftar mahasiswa'!B37</f>
        <v>2400001097</v>
      </c>
      <c r="C37" s="62" t="str">
        <f>'Daftar mahasiswa'!C37</f>
        <v>AGHNIA NUR AINI</v>
      </c>
      <c r="D37" s="55"/>
      <c r="E37" s="55"/>
      <c r="F37" s="55"/>
      <c r="G37" s="55"/>
      <c r="H37" s="55"/>
      <c r="I37" s="55"/>
      <c r="J37" s="55"/>
      <c r="K37" s="55"/>
      <c r="L37" s="22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18" t="str">
        <f>'Daftar mahasiswa'!B38</f>
        <v>2400001098</v>
      </c>
      <c r="C38" s="62" t="str">
        <f>'Daftar mahasiswa'!C38</f>
        <v>HASBY ASYIDIQI</v>
      </c>
      <c r="D38" s="55"/>
      <c r="E38" s="55"/>
      <c r="F38" s="55"/>
      <c r="G38" s="55"/>
      <c r="H38" s="55"/>
      <c r="I38" s="55"/>
      <c r="J38" s="55"/>
      <c r="K38" s="55"/>
      <c r="L38" s="22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18" t="str">
        <f>'Daftar mahasiswa'!B39</f>
        <v>2400001101</v>
      </c>
      <c r="C39" s="62" t="str">
        <f>'Daftar mahasiswa'!C39</f>
        <v>TALITHA SHAFA SYALSABHILA</v>
      </c>
      <c r="D39" s="55"/>
      <c r="E39" s="55"/>
      <c r="F39" s="55"/>
      <c r="G39" s="55"/>
      <c r="H39" s="55"/>
      <c r="I39" s="55"/>
      <c r="J39" s="55"/>
      <c r="K39" s="55"/>
      <c r="L39" s="22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18" t="str">
        <f>'Daftar mahasiswa'!B40</f>
        <v>2400001102</v>
      </c>
      <c r="C40" s="62" t="str">
        <f>'Daftar mahasiswa'!C40</f>
        <v>CITRA RIZKA KHOIRUNNISA</v>
      </c>
      <c r="D40" s="55"/>
      <c r="E40" s="55"/>
      <c r="F40" s="55"/>
      <c r="G40" s="55"/>
      <c r="H40" s="55"/>
      <c r="I40" s="55"/>
      <c r="J40" s="55"/>
      <c r="K40" s="55"/>
      <c r="L40" s="22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18" t="str">
        <f>'Daftar mahasiswa'!B41</f>
        <v>2400001103</v>
      </c>
      <c r="C41" s="62" t="str">
        <f>'Daftar mahasiswa'!C41</f>
        <v>RADITYA DANAR FATTAN AZZILA</v>
      </c>
      <c r="D41" s="55"/>
      <c r="E41" s="55"/>
      <c r="F41" s="55"/>
      <c r="G41" s="55"/>
      <c r="H41" s="55"/>
      <c r="I41" s="55"/>
      <c r="J41" s="55"/>
      <c r="K41" s="55"/>
      <c r="L41" s="22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18" t="str">
        <f>'Daftar mahasiswa'!B42</f>
        <v>2400001104</v>
      </c>
      <c r="C42" s="62" t="str">
        <f>'Daftar mahasiswa'!C42</f>
        <v>RIDA ISMAWATI</v>
      </c>
      <c r="D42" s="55"/>
      <c r="E42" s="55"/>
      <c r="F42" s="55"/>
      <c r="G42" s="55"/>
      <c r="H42" s="55"/>
      <c r="I42" s="55"/>
      <c r="J42" s="55"/>
      <c r="K42" s="55"/>
      <c r="L42" s="22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18" t="str">
        <f>'Daftar mahasiswa'!B43</f>
        <v>2400001105</v>
      </c>
      <c r="C43" s="62" t="str">
        <f>'Daftar mahasiswa'!C43</f>
        <v>WULAN DWI OCTA MULIA</v>
      </c>
      <c r="D43" s="55"/>
      <c r="E43" s="55"/>
      <c r="F43" s="55"/>
      <c r="G43" s="55"/>
      <c r="H43" s="55"/>
      <c r="I43" s="55"/>
      <c r="J43" s="55"/>
      <c r="K43" s="55"/>
      <c r="L43" s="22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18" t="str">
        <f>'Daftar mahasiswa'!B44</f>
        <v>2400001106</v>
      </c>
      <c r="C44" s="62" t="str">
        <f>'Daftar mahasiswa'!C44</f>
        <v>SYIFA HUSAINA</v>
      </c>
      <c r="D44" s="55"/>
      <c r="E44" s="55"/>
      <c r="F44" s="55"/>
      <c r="G44" s="55"/>
      <c r="H44" s="55"/>
      <c r="I44" s="55"/>
      <c r="J44" s="55"/>
      <c r="K44" s="55"/>
      <c r="L44" s="22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18" t="str">
        <f>'Daftar mahasiswa'!B45</f>
        <v>2411001032</v>
      </c>
      <c r="C45" s="62" t="str">
        <f>'Daftar mahasiswa'!C45</f>
        <v>ZAHIDA ZUKHRUF</v>
      </c>
      <c r="D45" s="55"/>
      <c r="E45" s="55"/>
      <c r="F45" s="55"/>
      <c r="G45" s="55"/>
      <c r="H45" s="55"/>
      <c r="I45" s="55"/>
      <c r="J45" s="55"/>
      <c r="K45" s="55"/>
      <c r="L45" s="22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18" t="str">
        <f>'Daftar mahasiswa'!B46</f>
        <v>2411001066</v>
      </c>
      <c r="C46" s="62" t="str">
        <f>'Daftar mahasiswa'!C46</f>
        <v>FAHMI AQILA BAIHAQI</v>
      </c>
      <c r="D46" s="55"/>
      <c r="E46" s="55"/>
      <c r="F46" s="55"/>
      <c r="G46" s="55"/>
      <c r="H46" s="55"/>
      <c r="I46" s="55"/>
      <c r="J46" s="55"/>
      <c r="K46" s="55"/>
      <c r="L46" s="22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18" t="str">
        <f>'Daftar mahasiswa'!B47</f>
        <v>2411001072</v>
      </c>
      <c r="C47" s="62" t="str">
        <f>'Daftar mahasiswa'!C47</f>
        <v>MUHAMMAD FIKRIA IZZUDDIN</v>
      </c>
      <c r="D47" s="55"/>
      <c r="E47" s="55"/>
      <c r="F47" s="55"/>
      <c r="G47" s="55"/>
      <c r="H47" s="55"/>
      <c r="I47" s="55"/>
      <c r="J47" s="55"/>
      <c r="K47" s="55"/>
      <c r="L47" s="22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18" t="str">
        <f>'Daftar mahasiswa'!B48</f>
        <v>2411001074</v>
      </c>
      <c r="C48" s="62" t="str">
        <f>'Daftar mahasiswa'!C48</f>
        <v>CAHAYA PERMATA DEHANTORO</v>
      </c>
      <c r="D48" s="55"/>
      <c r="E48" s="55"/>
      <c r="F48" s="55"/>
      <c r="G48" s="55"/>
      <c r="H48" s="55"/>
      <c r="I48" s="55"/>
      <c r="J48" s="55"/>
      <c r="K48" s="55"/>
      <c r="L48" s="22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18" t="str">
        <f>'Daftar mahasiswa'!B49</f>
        <v>2415001099</v>
      </c>
      <c r="C49" s="62" t="str">
        <f>'Daftar mahasiswa'!C49</f>
        <v>NENG NABILATUL ARSYIYAH</v>
      </c>
      <c r="D49" s="55"/>
      <c r="E49" s="55"/>
      <c r="F49" s="55"/>
      <c r="G49" s="55"/>
      <c r="H49" s="55"/>
      <c r="I49" s="55"/>
      <c r="J49" s="55"/>
      <c r="K49" s="55"/>
      <c r="L49" s="22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18" t="str">
        <f>'Daftar mahasiswa'!B50</f>
        <v>2415001100</v>
      </c>
      <c r="C50" s="62" t="str">
        <f>'Daftar mahasiswa'!C50</f>
        <v>RISKI</v>
      </c>
      <c r="D50" s="55"/>
      <c r="E50" s="55"/>
      <c r="F50" s="55"/>
      <c r="G50" s="55"/>
      <c r="H50" s="55"/>
      <c r="I50" s="55"/>
      <c r="J50" s="55"/>
      <c r="K50" s="55"/>
      <c r="L50" s="22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18" t="str">
        <f>'Daftar mahasiswa'!B51</f>
        <v>2444001073</v>
      </c>
      <c r="C51" s="62" t="str">
        <f>'Daftar mahasiswa'!C51</f>
        <v>DISNU RESWANDA</v>
      </c>
      <c r="D51" s="55"/>
      <c r="E51" s="55"/>
      <c r="F51" s="55"/>
      <c r="G51" s="55"/>
      <c r="H51" s="55"/>
      <c r="I51" s="55"/>
      <c r="J51" s="55"/>
      <c r="K51" s="55"/>
      <c r="L51" s="22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18">
        <f>'Daftar mahasiswa'!B52</f>
        <v>0</v>
      </c>
      <c r="C52" s="62">
        <f>'Daftar mahasiswa'!C52</f>
        <v>0</v>
      </c>
      <c r="D52" s="55"/>
      <c r="E52" s="55"/>
      <c r="F52" s="55"/>
      <c r="G52" s="55"/>
      <c r="H52" s="55"/>
      <c r="I52" s="55"/>
      <c r="J52" s="55"/>
      <c r="K52" s="55"/>
      <c r="L52" s="22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18">
        <f>'Daftar mahasiswa'!B53</f>
        <v>0</v>
      </c>
      <c r="C53" s="62">
        <f>'Daftar mahasiswa'!C53</f>
        <v>0</v>
      </c>
      <c r="D53" s="55"/>
      <c r="E53" s="55"/>
      <c r="F53" s="55"/>
      <c r="G53" s="55"/>
      <c r="H53" s="55"/>
      <c r="I53" s="55"/>
      <c r="J53" s="55"/>
      <c r="K53" s="55"/>
      <c r="L53" s="22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18">
        <f>'Daftar mahasiswa'!B54</f>
        <v>0</v>
      </c>
      <c r="C54" s="62">
        <f>'Daftar mahasiswa'!C54</f>
        <v>0</v>
      </c>
      <c r="D54" s="55"/>
      <c r="E54" s="55"/>
      <c r="F54" s="55"/>
      <c r="G54" s="55"/>
      <c r="H54" s="55"/>
      <c r="I54" s="55"/>
      <c r="J54" s="55"/>
      <c r="K54" s="55"/>
      <c r="L54" s="22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18">
        <f>'Daftar mahasiswa'!B55</f>
        <v>0</v>
      </c>
      <c r="C55" s="62">
        <f>'Daftar mahasiswa'!C55</f>
        <v>0</v>
      </c>
      <c r="D55" s="55"/>
      <c r="E55" s="55"/>
      <c r="F55" s="55"/>
      <c r="G55" s="55"/>
      <c r="H55" s="55"/>
      <c r="I55" s="55"/>
      <c r="J55" s="55"/>
      <c r="K55" s="55"/>
      <c r="L55" s="22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18">
        <f>'Daftar mahasiswa'!B56</f>
        <v>0</v>
      </c>
      <c r="C56" s="62">
        <f>'Daftar mahasiswa'!C56</f>
        <v>0</v>
      </c>
      <c r="D56" s="55"/>
      <c r="E56" s="55"/>
      <c r="F56" s="55"/>
      <c r="G56" s="55"/>
      <c r="H56" s="55"/>
      <c r="I56" s="55"/>
      <c r="J56" s="55"/>
      <c r="K56" s="55"/>
      <c r="L56" s="22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18">
        <f>'Daftar mahasiswa'!B57</f>
        <v>0</v>
      </c>
      <c r="C57" s="62">
        <f>'Daftar mahasiswa'!C57</f>
        <v>0</v>
      </c>
      <c r="D57" s="55"/>
      <c r="E57" s="55"/>
      <c r="F57" s="55"/>
      <c r="G57" s="55"/>
      <c r="H57" s="55"/>
      <c r="I57" s="55"/>
      <c r="J57" s="55"/>
      <c r="K57" s="55"/>
      <c r="L57" s="22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18">
        <f>'Daftar mahasiswa'!B58</f>
        <v>0</v>
      </c>
      <c r="C58" s="62">
        <f>'Daftar mahasiswa'!C58</f>
        <v>0</v>
      </c>
      <c r="D58" s="55"/>
      <c r="E58" s="55"/>
      <c r="F58" s="55"/>
      <c r="G58" s="55"/>
      <c r="H58" s="55"/>
      <c r="I58" s="55"/>
      <c r="J58" s="55"/>
      <c r="K58" s="55"/>
      <c r="L58" s="22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22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22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22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22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22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22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22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22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22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22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22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22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22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22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22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22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22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22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22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22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22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22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22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22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22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22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22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22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22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22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22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22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22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22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22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22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22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22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22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22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22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outlinePr summaryBelow="0" summaryRight="0"/>
  </sheetPr>
  <dimension ref="A1:M1000"/>
  <sheetViews>
    <sheetView workbookViewId="0">
      <selection activeCell="O17" sqref="O17"/>
    </sheetView>
  </sheetViews>
  <sheetFormatPr defaultColWidth="14.453125" defaultRowHeight="15" customHeight="1"/>
  <cols>
    <col min="1" max="1" width="5.453125" customWidth="1"/>
    <col min="2" max="2" width="13.453125" customWidth="1"/>
    <col min="3" max="3" width="32.81640625" customWidth="1"/>
    <col min="4" max="11" width="6" customWidth="1"/>
    <col min="12" max="12" width="8.453125" customWidth="1"/>
  </cols>
  <sheetData>
    <row r="1" spans="1:13" ht="19.5" customHeight="1">
      <c r="A1" s="172" t="s">
        <v>54</v>
      </c>
      <c r="B1" s="161"/>
      <c r="C1" s="162" t="str">
        <f>'Daftar CPL'!D9</f>
        <v>Bahasa Indonesia</v>
      </c>
      <c r="D1" s="163"/>
      <c r="E1" s="163"/>
      <c r="F1" s="163"/>
      <c r="G1" s="163"/>
      <c r="H1" s="163"/>
      <c r="I1" s="163"/>
      <c r="J1" s="163"/>
      <c r="K1" s="163"/>
      <c r="L1" s="163"/>
      <c r="M1" s="164"/>
    </row>
    <row r="2" spans="1:13" ht="19.5" customHeight="1">
      <c r="A2" s="165" t="s">
        <v>70</v>
      </c>
      <c r="B2" s="166"/>
      <c r="C2" s="175">
        <f>'Daftar CPL'!D20</f>
        <v>0</v>
      </c>
      <c r="D2" s="168"/>
      <c r="E2" s="168"/>
      <c r="F2" s="168"/>
      <c r="G2" s="168"/>
      <c r="H2" s="168"/>
      <c r="I2" s="168"/>
      <c r="J2" s="168"/>
      <c r="K2" s="168"/>
      <c r="L2" s="168"/>
      <c r="M2" s="169"/>
    </row>
    <row r="3" spans="1:13" ht="15.75" customHeight="1"/>
    <row r="4" spans="1:13" ht="15.75" customHeight="1">
      <c r="C4" s="50"/>
      <c r="D4" s="173" t="s">
        <v>56</v>
      </c>
      <c r="E4" s="163"/>
      <c r="F4" s="163"/>
      <c r="G4" s="163"/>
      <c r="H4" s="163"/>
      <c r="I4" s="163"/>
      <c r="J4" s="163"/>
      <c r="K4" s="161"/>
      <c r="L4" s="57" t="s">
        <v>57</v>
      </c>
      <c r="M4" s="1"/>
    </row>
    <row r="5" spans="1:13" ht="15.75" customHeight="1">
      <c r="C5" s="51" t="s">
        <v>40</v>
      </c>
      <c r="D5" s="52">
        <f>'Daftar CPL'!E84</f>
        <v>0</v>
      </c>
      <c r="E5" s="52">
        <f>'Daftar CPL'!F84</f>
        <v>0</v>
      </c>
      <c r="F5" s="52">
        <f>'Daftar CPL'!G84</f>
        <v>0</v>
      </c>
      <c r="G5" s="52">
        <f>'Daftar CPL'!H84</f>
        <v>0</v>
      </c>
      <c r="H5" s="52">
        <f>'Daftar CPL'!I84</f>
        <v>0</v>
      </c>
      <c r="I5" s="52">
        <f>'Daftar CPL'!J84</f>
        <v>0</v>
      </c>
      <c r="J5" s="52">
        <f>'Daftar CPL'!K84</f>
        <v>0</v>
      </c>
      <c r="K5" s="52">
        <f>'Daftar CPL'!L84</f>
        <v>0</v>
      </c>
      <c r="L5" s="58" t="s">
        <v>58</v>
      </c>
      <c r="M5" s="12"/>
    </row>
    <row r="6" spans="1:13" ht="15.75" customHeight="1">
      <c r="C6" s="51" t="s">
        <v>41</v>
      </c>
      <c r="D6" s="52">
        <f>'Daftar CPL'!E85</f>
        <v>0</v>
      </c>
      <c r="E6" s="52">
        <f>'Daftar CPL'!F85</f>
        <v>0</v>
      </c>
      <c r="F6" s="52">
        <f>'Daftar CPL'!G85</f>
        <v>0</v>
      </c>
      <c r="G6" s="52">
        <f>'Daftar CPL'!H85</f>
        <v>0</v>
      </c>
      <c r="H6" s="52">
        <f>'Daftar CPL'!I85</f>
        <v>0</v>
      </c>
      <c r="I6" s="52">
        <f>'Daftar CPL'!J85</f>
        <v>0</v>
      </c>
      <c r="J6" s="52">
        <f>'Daftar CPL'!K85</f>
        <v>0</v>
      </c>
      <c r="K6" s="52">
        <f>'Daftar CPL'!L85</f>
        <v>0</v>
      </c>
      <c r="L6" s="58" t="s">
        <v>59</v>
      </c>
      <c r="M6" s="12"/>
    </row>
    <row r="7" spans="1:13" ht="15.75" customHeight="1">
      <c r="C7" s="51" t="s">
        <v>42</v>
      </c>
      <c r="D7" s="52">
        <f>'Daftar CPL'!E86</f>
        <v>0</v>
      </c>
      <c r="E7" s="52">
        <f>'Daftar CPL'!F86</f>
        <v>0</v>
      </c>
      <c r="F7" s="52">
        <f>'Daftar CPL'!G86</f>
        <v>0</v>
      </c>
      <c r="G7" s="52">
        <f>'Daftar CPL'!H86</f>
        <v>0</v>
      </c>
      <c r="H7" s="52">
        <f>'Daftar CPL'!I86</f>
        <v>0</v>
      </c>
      <c r="I7" s="52">
        <f>'Daftar CPL'!J86</f>
        <v>0</v>
      </c>
      <c r="J7" s="52">
        <f>'Daftar CPL'!K86</f>
        <v>0</v>
      </c>
      <c r="K7" s="52">
        <f>'Daftar CPL'!L86</f>
        <v>0</v>
      </c>
      <c r="L7" s="59" t="s">
        <v>60</v>
      </c>
      <c r="M7" s="12"/>
    </row>
    <row r="8" spans="1:13" ht="15.75" customHeight="1">
      <c r="C8" s="53" t="s">
        <v>44</v>
      </c>
      <c r="D8" s="52">
        <f>'Daftar CPL'!E87</f>
        <v>0</v>
      </c>
      <c r="E8" s="52">
        <f>'Daftar CPL'!F87</f>
        <v>0</v>
      </c>
      <c r="F8" s="52">
        <f>'Daftar CPL'!G87</f>
        <v>0</v>
      </c>
      <c r="G8" s="52">
        <f>'Daftar CPL'!H87</f>
        <v>0</v>
      </c>
      <c r="H8" s="52">
        <f>'Daftar CPL'!I87</f>
        <v>0</v>
      </c>
      <c r="I8" s="52">
        <f>'Daftar CPL'!J87</f>
        <v>0</v>
      </c>
      <c r="J8" s="52">
        <f>'Daftar CPL'!K87</f>
        <v>0</v>
      </c>
      <c r="K8" s="52">
        <f>'Daftar CPL'!L87</f>
        <v>0</v>
      </c>
      <c r="L8" s="60">
        <f>SUM(D8:K8)</f>
        <v>0</v>
      </c>
      <c r="M8" s="12"/>
    </row>
    <row r="9" spans="1:13" ht="15.75" customHeight="1">
      <c r="A9" s="157" t="s">
        <v>61</v>
      </c>
      <c r="B9" s="157"/>
      <c r="L9" s="12"/>
      <c r="M9" s="12"/>
    </row>
    <row r="10" spans="1:13" ht="15.75" customHeight="1">
      <c r="A10" s="7" t="s">
        <v>50</v>
      </c>
      <c r="B10" s="7" t="s">
        <v>51</v>
      </c>
      <c r="C10" s="54" t="s">
        <v>52</v>
      </c>
      <c r="D10" s="177" t="s">
        <v>62</v>
      </c>
      <c r="E10" s="136"/>
      <c r="F10" s="136"/>
      <c r="G10" s="136"/>
      <c r="H10" s="136"/>
      <c r="I10" s="136"/>
      <c r="J10" s="136"/>
      <c r="K10" s="144"/>
      <c r="L10" s="7" t="s">
        <v>63</v>
      </c>
      <c r="M10" s="7" t="s">
        <v>64</v>
      </c>
    </row>
    <row r="11" spans="1:13" ht="15.75" customHeight="1">
      <c r="A11" s="18">
        <f>'Daftar mahasiswa'!A11</f>
        <v>1</v>
      </c>
      <c r="B11" s="18" t="str">
        <f>'Daftar mahasiswa'!B11</f>
        <v>2400001064</v>
      </c>
      <c r="C11" s="9" t="str">
        <f>'Daftar mahasiswa'!C11</f>
        <v>RAFIFA KHAIRUNNISA</v>
      </c>
      <c r="D11" s="55"/>
      <c r="E11" s="55"/>
      <c r="F11" s="55"/>
      <c r="G11" s="55"/>
      <c r="H11" s="55"/>
      <c r="I11" s="55"/>
      <c r="J11" s="55"/>
      <c r="K11" s="55"/>
      <c r="L11" s="22">
        <f t="shared" ref="L11:L85" si="0">(D11*$D$8+E11*$E$8+F11*$F$8+G11*$G$8+H11*$H$8+I11*$I$8+J11*$J$8+K11*$K$8)/100</f>
        <v>0</v>
      </c>
      <c r="M11" s="61" t="e">
        <f t="shared" ref="M11:M85" si="1">L11/$L$8*100</f>
        <v>#DIV/0!</v>
      </c>
    </row>
    <row r="12" spans="1:13" ht="15.75" customHeight="1">
      <c r="A12" s="18">
        <f>'Daftar mahasiswa'!A12</f>
        <v>2</v>
      </c>
      <c r="B12" s="18" t="str">
        <f>'Daftar mahasiswa'!B12</f>
        <v>2400001065</v>
      </c>
      <c r="C12" s="9" t="str">
        <f>'Daftar mahasiswa'!C12</f>
        <v>ZAHRA AULIA DEWI</v>
      </c>
      <c r="D12" s="55"/>
      <c r="E12" s="55"/>
      <c r="F12" s="55"/>
      <c r="G12" s="55"/>
      <c r="H12" s="55"/>
      <c r="I12" s="55"/>
      <c r="J12" s="55"/>
      <c r="K12" s="55"/>
      <c r="L12" s="18">
        <f t="shared" si="0"/>
        <v>0</v>
      </c>
      <c r="M12" s="11" t="e">
        <f t="shared" si="1"/>
        <v>#DIV/0!</v>
      </c>
    </row>
    <row r="13" spans="1:13" ht="15.75" customHeight="1">
      <c r="A13" s="18">
        <f>'Daftar mahasiswa'!A13</f>
        <v>3</v>
      </c>
      <c r="B13" s="18" t="str">
        <f>'Daftar mahasiswa'!B13</f>
        <v>2400001067</v>
      </c>
      <c r="C13" s="9" t="str">
        <f>'Daftar mahasiswa'!C13</f>
        <v>TALITHA SALWA NIRMALA</v>
      </c>
      <c r="D13" s="55"/>
      <c r="E13" s="55"/>
      <c r="F13" s="55"/>
      <c r="G13" s="55"/>
      <c r="H13" s="55"/>
      <c r="I13" s="55"/>
      <c r="J13" s="55"/>
      <c r="K13" s="55"/>
      <c r="L13" s="18">
        <f t="shared" si="0"/>
        <v>0</v>
      </c>
      <c r="M13" s="11" t="e">
        <f t="shared" si="1"/>
        <v>#DIV/0!</v>
      </c>
    </row>
    <row r="14" spans="1:13" ht="15.75" customHeight="1">
      <c r="A14" s="18">
        <f>'Daftar mahasiswa'!A14</f>
        <v>4</v>
      </c>
      <c r="B14" s="18" t="str">
        <f>'Daftar mahasiswa'!B14</f>
        <v>2400001068</v>
      </c>
      <c r="C14" s="62" t="str">
        <f>'Daftar mahasiswa'!C14</f>
        <v>MUHAMMAD FASIHULLISAN</v>
      </c>
      <c r="D14" s="55"/>
      <c r="E14" s="55"/>
      <c r="F14" s="55"/>
      <c r="G14" s="55"/>
      <c r="H14" s="55"/>
      <c r="I14" s="55"/>
      <c r="J14" s="55"/>
      <c r="K14" s="55"/>
      <c r="L14" s="18">
        <f t="shared" si="0"/>
        <v>0</v>
      </c>
      <c r="M14" s="11" t="e">
        <f t="shared" si="1"/>
        <v>#DIV/0!</v>
      </c>
    </row>
    <row r="15" spans="1:13" ht="15.75" customHeight="1">
      <c r="A15" s="18">
        <f>'Daftar mahasiswa'!A15</f>
        <v>5</v>
      </c>
      <c r="B15" s="18" t="str">
        <f>'Daftar mahasiswa'!B15</f>
        <v>2400001069</v>
      </c>
      <c r="C15" s="62" t="str">
        <f>'Daftar mahasiswa'!C15</f>
        <v>AMELIA PUTRI JULIYANTI</v>
      </c>
      <c r="D15" s="55"/>
      <c r="E15" s="55"/>
      <c r="F15" s="55"/>
      <c r="G15" s="55"/>
      <c r="H15" s="55"/>
      <c r="I15" s="55"/>
      <c r="J15" s="55"/>
      <c r="K15" s="55"/>
      <c r="L15" s="18">
        <f t="shared" si="0"/>
        <v>0</v>
      </c>
      <c r="M15" s="11" t="e">
        <f t="shared" si="1"/>
        <v>#DIV/0!</v>
      </c>
    </row>
    <row r="16" spans="1:13" ht="15.75" customHeight="1">
      <c r="A16" s="18">
        <f>'Daftar mahasiswa'!A16</f>
        <v>6</v>
      </c>
      <c r="B16" s="18" t="str">
        <f>'Daftar mahasiswa'!B16</f>
        <v>2400001070</v>
      </c>
      <c r="C16" s="62" t="str">
        <f>'Daftar mahasiswa'!C16</f>
        <v>FITRI AHMAD</v>
      </c>
      <c r="D16" s="55"/>
      <c r="E16" s="55"/>
      <c r="F16" s="55"/>
      <c r="G16" s="55"/>
      <c r="H16" s="55"/>
      <c r="I16" s="55"/>
      <c r="J16" s="55"/>
      <c r="K16" s="55"/>
      <c r="L16" s="18">
        <f t="shared" si="0"/>
        <v>0</v>
      </c>
      <c r="M16" s="11" t="e">
        <f t="shared" si="1"/>
        <v>#DIV/0!</v>
      </c>
    </row>
    <row r="17" spans="1:13" ht="15.75" customHeight="1">
      <c r="A17" s="18">
        <f>'Daftar mahasiswa'!A17</f>
        <v>7</v>
      </c>
      <c r="B17" s="18" t="str">
        <f>'Daftar mahasiswa'!B17</f>
        <v>2400001071</v>
      </c>
      <c r="C17" s="62" t="str">
        <f>'Daftar mahasiswa'!C17</f>
        <v>QONNI GHINA KUSUMA HATI</v>
      </c>
      <c r="D17" s="55"/>
      <c r="E17" s="55"/>
      <c r="F17" s="55"/>
      <c r="G17" s="55"/>
      <c r="H17" s="55"/>
      <c r="I17" s="55"/>
      <c r="J17" s="55"/>
      <c r="K17" s="55"/>
      <c r="L17" s="18">
        <f t="shared" si="0"/>
        <v>0</v>
      </c>
      <c r="M17" s="11" t="e">
        <f t="shared" si="1"/>
        <v>#DIV/0!</v>
      </c>
    </row>
    <row r="18" spans="1:13" ht="15.75" customHeight="1">
      <c r="A18" s="18">
        <f>'Daftar mahasiswa'!A18</f>
        <v>8</v>
      </c>
      <c r="B18" s="18" t="str">
        <f>'Daftar mahasiswa'!B18</f>
        <v>2400001075</v>
      </c>
      <c r="C18" s="62" t="str">
        <f>'Daftar mahasiswa'!C18</f>
        <v>ALDY FAHMI AZIS</v>
      </c>
      <c r="D18" s="55"/>
      <c r="E18" s="55"/>
      <c r="F18" s="55"/>
      <c r="G18" s="55"/>
      <c r="H18" s="55"/>
      <c r="I18" s="55"/>
      <c r="J18" s="55"/>
      <c r="K18" s="55"/>
      <c r="L18" s="18">
        <f t="shared" si="0"/>
        <v>0</v>
      </c>
      <c r="M18" s="11" t="e">
        <f t="shared" si="1"/>
        <v>#DIV/0!</v>
      </c>
    </row>
    <row r="19" spans="1:13" ht="15.75" customHeight="1">
      <c r="A19" s="18">
        <f>'Daftar mahasiswa'!A19</f>
        <v>9</v>
      </c>
      <c r="B19" s="18" t="str">
        <f>'Daftar mahasiswa'!B19</f>
        <v>2400001076</v>
      </c>
      <c r="C19" s="62" t="str">
        <f>'Daftar mahasiswa'!C19</f>
        <v>FARHAN ABIANSYACH</v>
      </c>
      <c r="D19" s="55"/>
      <c r="E19" s="55"/>
      <c r="F19" s="55"/>
      <c r="G19" s="55"/>
      <c r="H19" s="55"/>
      <c r="I19" s="55"/>
      <c r="J19" s="55"/>
      <c r="K19" s="55"/>
      <c r="L19" s="18">
        <f t="shared" si="0"/>
        <v>0</v>
      </c>
      <c r="M19" s="11" t="e">
        <f t="shared" si="1"/>
        <v>#DIV/0!</v>
      </c>
    </row>
    <row r="20" spans="1:13" ht="15.75" customHeight="1">
      <c r="A20" s="18">
        <f>'Daftar mahasiswa'!A20</f>
        <v>10</v>
      </c>
      <c r="B20" s="18" t="str">
        <f>'Daftar mahasiswa'!B20</f>
        <v>2400001077</v>
      </c>
      <c r="C20" s="62" t="str">
        <f>'Daftar mahasiswa'!C20</f>
        <v>NASYWA PUTRI SALMA</v>
      </c>
      <c r="D20" s="55"/>
      <c r="E20" s="55"/>
      <c r="F20" s="55"/>
      <c r="G20" s="55"/>
      <c r="H20" s="55"/>
      <c r="I20" s="55"/>
      <c r="J20" s="55"/>
      <c r="K20" s="55"/>
      <c r="L20" s="18">
        <f t="shared" si="0"/>
        <v>0</v>
      </c>
      <c r="M20" s="11" t="e">
        <f t="shared" si="1"/>
        <v>#DIV/0!</v>
      </c>
    </row>
    <row r="21" spans="1:13" ht="15.75" customHeight="1">
      <c r="A21" s="18">
        <f>'Daftar mahasiswa'!A21</f>
        <v>11</v>
      </c>
      <c r="B21" s="18" t="str">
        <f>'Daftar mahasiswa'!B21</f>
        <v>2400001079</v>
      </c>
      <c r="C21" s="62" t="str">
        <f>'Daftar mahasiswa'!C21</f>
        <v>ANGGITA ELSYA ZABRINA</v>
      </c>
      <c r="D21" s="55"/>
      <c r="E21" s="55"/>
      <c r="F21" s="55"/>
      <c r="G21" s="55"/>
      <c r="H21" s="55"/>
      <c r="I21" s="55"/>
      <c r="J21" s="55"/>
      <c r="K21" s="55"/>
      <c r="L21" s="18">
        <f t="shared" si="0"/>
        <v>0</v>
      </c>
      <c r="M21" s="11" t="e">
        <f t="shared" si="1"/>
        <v>#DIV/0!</v>
      </c>
    </row>
    <row r="22" spans="1:13" ht="15.75" customHeight="1">
      <c r="A22" s="18">
        <f>'Daftar mahasiswa'!A22</f>
        <v>12</v>
      </c>
      <c r="B22" s="18" t="str">
        <f>'Daftar mahasiswa'!B22</f>
        <v>2400001080</v>
      </c>
      <c r="C22" s="62" t="str">
        <f>'Daftar mahasiswa'!C22</f>
        <v>SHIVANA NAYLA PUTRI</v>
      </c>
      <c r="D22" s="55"/>
      <c r="E22" s="55"/>
      <c r="F22" s="55"/>
      <c r="G22" s="55"/>
      <c r="H22" s="55"/>
      <c r="I22" s="55"/>
      <c r="J22" s="55"/>
      <c r="K22" s="55"/>
      <c r="L22" s="18">
        <f t="shared" si="0"/>
        <v>0</v>
      </c>
      <c r="M22" s="11" t="e">
        <f t="shared" si="1"/>
        <v>#DIV/0!</v>
      </c>
    </row>
    <row r="23" spans="1:13" ht="15.75" customHeight="1">
      <c r="A23" s="18">
        <f>'Daftar mahasiswa'!A23</f>
        <v>13</v>
      </c>
      <c r="B23" s="18" t="str">
        <f>'Daftar mahasiswa'!B23</f>
        <v>2400001081</v>
      </c>
      <c r="C23" s="62" t="str">
        <f>'Daftar mahasiswa'!C23</f>
        <v>DINAR ZAZA AULIA</v>
      </c>
      <c r="D23" s="55"/>
      <c r="E23" s="55"/>
      <c r="F23" s="55"/>
      <c r="G23" s="55"/>
      <c r="H23" s="55"/>
      <c r="I23" s="55"/>
      <c r="J23" s="55"/>
      <c r="K23" s="55"/>
      <c r="L23" s="18">
        <f t="shared" si="0"/>
        <v>0</v>
      </c>
      <c r="M23" s="11" t="e">
        <f t="shared" si="1"/>
        <v>#DIV/0!</v>
      </c>
    </row>
    <row r="24" spans="1:13" ht="15.75" customHeight="1">
      <c r="A24" s="18">
        <f>'Daftar mahasiswa'!A24</f>
        <v>14</v>
      </c>
      <c r="B24" s="18" t="str">
        <f>'Daftar mahasiswa'!B24</f>
        <v>2400001082</v>
      </c>
      <c r="C24" s="62" t="str">
        <f>'Daftar mahasiswa'!C24</f>
        <v>NABILA SINTIA ZAHRANI</v>
      </c>
      <c r="D24" s="55"/>
      <c r="E24" s="55"/>
      <c r="F24" s="55"/>
      <c r="G24" s="55"/>
      <c r="H24" s="55"/>
      <c r="I24" s="55"/>
      <c r="J24" s="55"/>
      <c r="K24" s="55"/>
      <c r="L24" s="18">
        <f t="shared" si="0"/>
        <v>0</v>
      </c>
      <c r="M24" s="11" t="e">
        <f t="shared" si="1"/>
        <v>#DIV/0!</v>
      </c>
    </row>
    <row r="25" spans="1:13" ht="15.75" customHeight="1">
      <c r="A25" s="18">
        <f>'Daftar mahasiswa'!A25</f>
        <v>15</v>
      </c>
      <c r="B25" s="18" t="str">
        <f>'Daftar mahasiswa'!B25</f>
        <v>2400001083</v>
      </c>
      <c r="C25" s="62" t="str">
        <f>'Daftar mahasiswa'!C25</f>
        <v>RAHMA SHOFA</v>
      </c>
      <c r="D25" s="55"/>
      <c r="E25" s="55"/>
      <c r="F25" s="55"/>
      <c r="G25" s="55"/>
      <c r="H25" s="55"/>
      <c r="I25" s="55"/>
      <c r="J25" s="55"/>
      <c r="K25" s="55"/>
      <c r="L25" s="18">
        <f t="shared" si="0"/>
        <v>0</v>
      </c>
      <c r="M25" s="11" t="e">
        <f t="shared" si="1"/>
        <v>#DIV/0!</v>
      </c>
    </row>
    <row r="26" spans="1:13" ht="15.75" customHeight="1">
      <c r="A26" s="18">
        <f>'Daftar mahasiswa'!A26</f>
        <v>16</v>
      </c>
      <c r="B26" s="18" t="str">
        <f>'Daftar mahasiswa'!B26</f>
        <v>2400001084</v>
      </c>
      <c r="C26" s="62" t="str">
        <f>'Daftar mahasiswa'!C26</f>
        <v>ALVIA WANDA RAMADHANI</v>
      </c>
      <c r="D26" s="55"/>
      <c r="E26" s="55"/>
      <c r="F26" s="55"/>
      <c r="G26" s="55"/>
      <c r="H26" s="55"/>
      <c r="I26" s="55"/>
      <c r="J26" s="55"/>
      <c r="K26" s="55"/>
      <c r="L26" s="18">
        <f t="shared" si="0"/>
        <v>0</v>
      </c>
      <c r="M26" s="11" t="e">
        <f t="shared" si="1"/>
        <v>#DIV/0!</v>
      </c>
    </row>
    <row r="27" spans="1:13" ht="15.75" customHeight="1">
      <c r="A27" s="18">
        <f>'Daftar mahasiswa'!A27</f>
        <v>17</v>
      </c>
      <c r="B27" s="18" t="str">
        <f>'Daftar mahasiswa'!B27</f>
        <v>2400001085</v>
      </c>
      <c r="C27" s="62" t="str">
        <f>'Daftar mahasiswa'!C27</f>
        <v>AHADIATI NISAUL 'ALIA</v>
      </c>
      <c r="D27" s="55"/>
      <c r="E27" s="55"/>
      <c r="F27" s="55"/>
      <c r="G27" s="55"/>
      <c r="H27" s="55"/>
      <c r="I27" s="55"/>
      <c r="J27" s="55"/>
      <c r="K27" s="55"/>
      <c r="L27" s="18">
        <f t="shared" si="0"/>
        <v>0</v>
      </c>
      <c r="M27" s="11" t="e">
        <f t="shared" si="1"/>
        <v>#DIV/0!</v>
      </c>
    </row>
    <row r="28" spans="1:13" ht="15.75" customHeight="1">
      <c r="A28" s="18">
        <f>'Daftar mahasiswa'!A28</f>
        <v>18</v>
      </c>
      <c r="B28" s="18" t="str">
        <f>'Daftar mahasiswa'!B28</f>
        <v>2400001086</v>
      </c>
      <c r="C28" s="62" t="str">
        <f>'Daftar mahasiswa'!C28</f>
        <v>NABILA NURUL AZIZAH</v>
      </c>
      <c r="D28" s="55"/>
      <c r="E28" s="55"/>
      <c r="F28" s="55"/>
      <c r="G28" s="55"/>
      <c r="H28" s="55"/>
      <c r="I28" s="55"/>
      <c r="J28" s="55"/>
      <c r="K28" s="55"/>
      <c r="L28" s="18">
        <f t="shared" si="0"/>
        <v>0</v>
      </c>
      <c r="M28" s="11" t="e">
        <f t="shared" si="1"/>
        <v>#DIV/0!</v>
      </c>
    </row>
    <row r="29" spans="1:13" ht="15.75" customHeight="1">
      <c r="A29" s="18">
        <f>'Daftar mahasiswa'!A29</f>
        <v>19</v>
      </c>
      <c r="B29" s="18" t="str">
        <f>'Daftar mahasiswa'!B29</f>
        <v>2400001087</v>
      </c>
      <c r="C29" s="62" t="str">
        <f>'Daftar mahasiswa'!C29</f>
        <v>DINI EKA RAHAYU</v>
      </c>
      <c r="D29" s="55"/>
      <c r="E29" s="55"/>
      <c r="F29" s="55"/>
      <c r="G29" s="55"/>
      <c r="H29" s="55"/>
      <c r="I29" s="55"/>
      <c r="J29" s="55"/>
      <c r="K29" s="55"/>
      <c r="L29" s="18">
        <f t="shared" si="0"/>
        <v>0</v>
      </c>
      <c r="M29" s="11" t="e">
        <f t="shared" si="1"/>
        <v>#DIV/0!</v>
      </c>
    </row>
    <row r="30" spans="1:13" ht="15.75" customHeight="1">
      <c r="A30" s="18">
        <f>'Daftar mahasiswa'!A30</f>
        <v>20</v>
      </c>
      <c r="B30" s="18" t="str">
        <f>'Daftar mahasiswa'!B30</f>
        <v>2400001088</v>
      </c>
      <c r="C30" s="62" t="str">
        <f>'Daftar mahasiswa'!C30</f>
        <v>SALSA KHOIRUN NISA</v>
      </c>
      <c r="D30" s="55"/>
      <c r="E30" s="55"/>
      <c r="F30" s="55"/>
      <c r="G30" s="55"/>
      <c r="H30" s="55"/>
      <c r="I30" s="55"/>
      <c r="J30" s="55"/>
      <c r="K30" s="55"/>
      <c r="L30" s="18">
        <f t="shared" si="0"/>
        <v>0</v>
      </c>
      <c r="M30" s="11" t="e">
        <f t="shared" si="1"/>
        <v>#DIV/0!</v>
      </c>
    </row>
    <row r="31" spans="1:13" ht="15.75" customHeight="1">
      <c r="A31" s="18">
        <f>'Daftar mahasiswa'!A31</f>
        <v>21</v>
      </c>
      <c r="B31" s="18" t="str">
        <f>'Daftar mahasiswa'!B31</f>
        <v>2400001089</v>
      </c>
      <c r="C31" s="62" t="str">
        <f>'Daftar mahasiswa'!C31</f>
        <v>LUTHFIATUL ATIQOH MURSYIDAH</v>
      </c>
      <c r="D31" s="55"/>
      <c r="E31" s="55"/>
      <c r="F31" s="55"/>
      <c r="G31" s="55"/>
      <c r="H31" s="55"/>
      <c r="I31" s="55"/>
      <c r="J31" s="55"/>
      <c r="K31" s="55"/>
      <c r="L31" s="18">
        <f t="shared" si="0"/>
        <v>0</v>
      </c>
      <c r="M31" s="11" t="e">
        <f t="shared" si="1"/>
        <v>#DIV/0!</v>
      </c>
    </row>
    <row r="32" spans="1:13" ht="15.75" customHeight="1">
      <c r="A32" s="18">
        <f>'Daftar mahasiswa'!A32</f>
        <v>22</v>
      </c>
      <c r="B32" s="18" t="str">
        <f>'Daftar mahasiswa'!B32</f>
        <v>2400001092</v>
      </c>
      <c r="C32" s="62" t="str">
        <f>'Daftar mahasiswa'!C32</f>
        <v>RAFLI YUDHA AMIRANTO</v>
      </c>
      <c r="D32" s="55"/>
      <c r="E32" s="55"/>
      <c r="F32" s="55"/>
      <c r="G32" s="55"/>
      <c r="H32" s="55"/>
      <c r="I32" s="55"/>
      <c r="J32" s="55"/>
      <c r="K32" s="55"/>
      <c r="L32" s="18">
        <f t="shared" si="0"/>
        <v>0</v>
      </c>
      <c r="M32" s="11" t="e">
        <f t="shared" si="1"/>
        <v>#DIV/0!</v>
      </c>
    </row>
    <row r="33" spans="1:13" ht="15.75" customHeight="1">
      <c r="A33" s="18">
        <f>'Daftar mahasiswa'!A33</f>
        <v>23</v>
      </c>
      <c r="B33" s="18" t="str">
        <f>'Daftar mahasiswa'!B33</f>
        <v>2400001093</v>
      </c>
      <c r="C33" s="62" t="str">
        <f>'Daftar mahasiswa'!C33</f>
        <v>CANDA DISNA RAHMATIA PUTRI</v>
      </c>
      <c r="D33" s="55"/>
      <c r="E33" s="55"/>
      <c r="F33" s="55"/>
      <c r="G33" s="55"/>
      <c r="H33" s="55"/>
      <c r="I33" s="55"/>
      <c r="J33" s="55"/>
      <c r="K33" s="55"/>
      <c r="L33" s="18">
        <f t="shared" si="0"/>
        <v>0</v>
      </c>
      <c r="M33" s="11" t="e">
        <f t="shared" si="1"/>
        <v>#DIV/0!</v>
      </c>
    </row>
    <row r="34" spans="1:13" ht="15.75" customHeight="1">
      <c r="A34" s="18">
        <f>'Daftar mahasiswa'!A34</f>
        <v>24</v>
      </c>
      <c r="B34" s="18" t="str">
        <f>'Daftar mahasiswa'!B34</f>
        <v>2400001094</v>
      </c>
      <c r="C34" s="62" t="str">
        <f>'Daftar mahasiswa'!C34</f>
        <v>RARA ANDHINI</v>
      </c>
      <c r="D34" s="55"/>
      <c r="E34" s="55"/>
      <c r="F34" s="55"/>
      <c r="G34" s="55"/>
      <c r="H34" s="55"/>
      <c r="I34" s="55"/>
      <c r="J34" s="55"/>
      <c r="K34" s="55"/>
      <c r="L34" s="18">
        <f t="shared" si="0"/>
        <v>0</v>
      </c>
      <c r="M34" s="11" t="e">
        <f t="shared" si="1"/>
        <v>#DIV/0!</v>
      </c>
    </row>
    <row r="35" spans="1:13" ht="15.75" customHeight="1">
      <c r="A35" s="18">
        <f>'Daftar mahasiswa'!A35</f>
        <v>25</v>
      </c>
      <c r="B35" s="18" t="str">
        <f>'Daftar mahasiswa'!B35</f>
        <v>2400001095</v>
      </c>
      <c r="C35" s="62" t="str">
        <f>'Daftar mahasiswa'!C35</f>
        <v>MUHAMMAD SALMAN AL FARIZI</v>
      </c>
      <c r="D35" s="55"/>
      <c r="E35" s="55"/>
      <c r="F35" s="55"/>
      <c r="G35" s="55"/>
      <c r="H35" s="55"/>
      <c r="I35" s="55"/>
      <c r="J35" s="55"/>
      <c r="K35" s="55"/>
      <c r="L35" s="18">
        <f t="shared" si="0"/>
        <v>0</v>
      </c>
      <c r="M35" s="11" t="e">
        <f t="shared" si="1"/>
        <v>#DIV/0!</v>
      </c>
    </row>
    <row r="36" spans="1:13" ht="15.75" customHeight="1">
      <c r="A36" s="18">
        <f>'Daftar mahasiswa'!A36</f>
        <v>26</v>
      </c>
      <c r="B36" s="18" t="str">
        <f>'Daftar mahasiswa'!B36</f>
        <v>2400001096</v>
      </c>
      <c r="C36" s="62" t="str">
        <f>'Daftar mahasiswa'!C36</f>
        <v>FAISHAL HANAFI SAPUTRA</v>
      </c>
      <c r="D36" s="55"/>
      <c r="E36" s="55"/>
      <c r="F36" s="55"/>
      <c r="G36" s="55"/>
      <c r="H36" s="55"/>
      <c r="I36" s="55"/>
      <c r="J36" s="55"/>
      <c r="K36" s="55"/>
      <c r="L36" s="18">
        <f t="shared" si="0"/>
        <v>0</v>
      </c>
      <c r="M36" s="11" t="e">
        <f t="shared" si="1"/>
        <v>#DIV/0!</v>
      </c>
    </row>
    <row r="37" spans="1:13" ht="15.75" customHeight="1">
      <c r="A37" s="18">
        <f>'Daftar mahasiswa'!A37</f>
        <v>27</v>
      </c>
      <c r="B37" s="18" t="str">
        <f>'Daftar mahasiswa'!B37</f>
        <v>2400001097</v>
      </c>
      <c r="C37" s="62" t="str">
        <f>'Daftar mahasiswa'!C37</f>
        <v>AGHNIA NUR AINI</v>
      </c>
      <c r="D37" s="55"/>
      <c r="E37" s="55"/>
      <c r="F37" s="55"/>
      <c r="G37" s="55"/>
      <c r="H37" s="55"/>
      <c r="I37" s="55"/>
      <c r="J37" s="55"/>
      <c r="K37" s="55"/>
      <c r="L37" s="18">
        <f t="shared" si="0"/>
        <v>0</v>
      </c>
      <c r="M37" s="11" t="e">
        <f t="shared" si="1"/>
        <v>#DIV/0!</v>
      </c>
    </row>
    <row r="38" spans="1:13" ht="15.75" customHeight="1">
      <c r="A38" s="18">
        <f>'Daftar mahasiswa'!A38</f>
        <v>28</v>
      </c>
      <c r="B38" s="18" t="str">
        <f>'Daftar mahasiswa'!B38</f>
        <v>2400001098</v>
      </c>
      <c r="C38" s="62" t="str">
        <f>'Daftar mahasiswa'!C38</f>
        <v>HASBY ASYIDIQI</v>
      </c>
      <c r="D38" s="55"/>
      <c r="E38" s="55"/>
      <c r="F38" s="55"/>
      <c r="G38" s="55"/>
      <c r="H38" s="55"/>
      <c r="I38" s="55"/>
      <c r="J38" s="55"/>
      <c r="K38" s="55"/>
      <c r="L38" s="18">
        <f t="shared" si="0"/>
        <v>0</v>
      </c>
      <c r="M38" s="11" t="e">
        <f t="shared" si="1"/>
        <v>#DIV/0!</v>
      </c>
    </row>
    <row r="39" spans="1:13" ht="15.75" customHeight="1">
      <c r="A39" s="18">
        <f>'Daftar mahasiswa'!A39</f>
        <v>29</v>
      </c>
      <c r="B39" s="18" t="str">
        <f>'Daftar mahasiswa'!B39</f>
        <v>2400001101</v>
      </c>
      <c r="C39" s="62" t="str">
        <f>'Daftar mahasiswa'!C39</f>
        <v>TALITHA SHAFA SYALSABHILA</v>
      </c>
      <c r="D39" s="55"/>
      <c r="E39" s="55"/>
      <c r="F39" s="55"/>
      <c r="G39" s="55"/>
      <c r="H39" s="55"/>
      <c r="I39" s="55"/>
      <c r="J39" s="55"/>
      <c r="K39" s="55"/>
      <c r="L39" s="18">
        <f t="shared" si="0"/>
        <v>0</v>
      </c>
      <c r="M39" s="11" t="e">
        <f t="shared" si="1"/>
        <v>#DIV/0!</v>
      </c>
    </row>
    <row r="40" spans="1:13" ht="15.75" customHeight="1">
      <c r="A40" s="18">
        <f>'Daftar mahasiswa'!A40</f>
        <v>30</v>
      </c>
      <c r="B40" s="18" t="str">
        <f>'Daftar mahasiswa'!B40</f>
        <v>2400001102</v>
      </c>
      <c r="C40" s="62" t="str">
        <f>'Daftar mahasiswa'!C40</f>
        <v>CITRA RIZKA KHOIRUNNISA</v>
      </c>
      <c r="D40" s="55"/>
      <c r="E40" s="55"/>
      <c r="F40" s="55"/>
      <c r="G40" s="55"/>
      <c r="H40" s="55"/>
      <c r="I40" s="55"/>
      <c r="J40" s="55"/>
      <c r="K40" s="55"/>
      <c r="L40" s="18">
        <f t="shared" si="0"/>
        <v>0</v>
      </c>
      <c r="M40" s="11" t="e">
        <f t="shared" si="1"/>
        <v>#DIV/0!</v>
      </c>
    </row>
    <row r="41" spans="1:13" ht="15.75" customHeight="1">
      <c r="A41" s="18">
        <f>'Daftar mahasiswa'!A41</f>
        <v>31</v>
      </c>
      <c r="B41" s="18" t="str">
        <f>'Daftar mahasiswa'!B41</f>
        <v>2400001103</v>
      </c>
      <c r="C41" s="62" t="str">
        <f>'Daftar mahasiswa'!C41</f>
        <v>RADITYA DANAR FATTAN AZZILA</v>
      </c>
      <c r="D41" s="55"/>
      <c r="E41" s="55"/>
      <c r="F41" s="55"/>
      <c r="G41" s="55"/>
      <c r="H41" s="55"/>
      <c r="I41" s="55"/>
      <c r="J41" s="55"/>
      <c r="K41" s="55"/>
      <c r="L41" s="18">
        <f t="shared" si="0"/>
        <v>0</v>
      </c>
      <c r="M41" s="11" t="e">
        <f t="shared" si="1"/>
        <v>#DIV/0!</v>
      </c>
    </row>
    <row r="42" spans="1:13" ht="15.75" customHeight="1">
      <c r="A42" s="18">
        <f>'Daftar mahasiswa'!A42</f>
        <v>32</v>
      </c>
      <c r="B42" s="18" t="str">
        <f>'Daftar mahasiswa'!B42</f>
        <v>2400001104</v>
      </c>
      <c r="C42" s="62" t="str">
        <f>'Daftar mahasiswa'!C42</f>
        <v>RIDA ISMAWATI</v>
      </c>
      <c r="D42" s="55"/>
      <c r="E42" s="55"/>
      <c r="F42" s="55"/>
      <c r="G42" s="55"/>
      <c r="H42" s="55"/>
      <c r="I42" s="55"/>
      <c r="J42" s="55"/>
      <c r="K42" s="55"/>
      <c r="L42" s="18">
        <f t="shared" si="0"/>
        <v>0</v>
      </c>
      <c r="M42" s="11" t="e">
        <f t="shared" si="1"/>
        <v>#DIV/0!</v>
      </c>
    </row>
    <row r="43" spans="1:13" ht="15.75" customHeight="1">
      <c r="A43" s="18">
        <f>'Daftar mahasiswa'!A43</f>
        <v>33</v>
      </c>
      <c r="B43" s="18" t="str">
        <f>'Daftar mahasiswa'!B43</f>
        <v>2400001105</v>
      </c>
      <c r="C43" s="62" t="str">
        <f>'Daftar mahasiswa'!C43</f>
        <v>WULAN DWI OCTA MULIA</v>
      </c>
      <c r="D43" s="55"/>
      <c r="E43" s="55"/>
      <c r="F43" s="55"/>
      <c r="G43" s="55"/>
      <c r="H43" s="55"/>
      <c r="I43" s="55"/>
      <c r="J43" s="55"/>
      <c r="K43" s="55"/>
      <c r="L43" s="18">
        <f t="shared" si="0"/>
        <v>0</v>
      </c>
      <c r="M43" s="11" t="e">
        <f t="shared" si="1"/>
        <v>#DIV/0!</v>
      </c>
    </row>
    <row r="44" spans="1:13" ht="15.75" customHeight="1">
      <c r="A44" s="18">
        <f>'Daftar mahasiswa'!A44</f>
        <v>34</v>
      </c>
      <c r="B44" s="18" t="str">
        <f>'Daftar mahasiswa'!B44</f>
        <v>2400001106</v>
      </c>
      <c r="C44" s="62" t="str">
        <f>'Daftar mahasiswa'!C44</f>
        <v>SYIFA HUSAINA</v>
      </c>
      <c r="D44" s="55"/>
      <c r="E44" s="55"/>
      <c r="F44" s="55"/>
      <c r="G44" s="55"/>
      <c r="H44" s="55"/>
      <c r="I44" s="55"/>
      <c r="J44" s="55"/>
      <c r="K44" s="55"/>
      <c r="L44" s="18">
        <f t="shared" si="0"/>
        <v>0</v>
      </c>
      <c r="M44" s="11" t="e">
        <f t="shared" si="1"/>
        <v>#DIV/0!</v>
      </c>
    </row>
    <row r="45" spans="1:13" ht="15.75" customHeight="1">
      <c r="A45" s="18">
        <f>'Daftar mahasiswa'!A45</f>
        <v>35</v>
      </c>
      <c r="B45" s="18" t="str">
        <f>'Daftar mahasiswa'!B45</f>
        <v>2411001032</v>
      </c>
      <c r="C45" s="62" t="str">
        <f>'Daftar mahasiswa'!C45</f>
        <v>ZAHIDA ZUKHRUF</v>
      </c>
      <c r="D45" s="55"/>
      <c r="E45" s="55"/>
      <c r="F45" s="55"/>
      <c r="G45" s="55"/>
      <c r="H45" s="55"/>
      <c r="I45" s="55"/>
      <c r="J45" s="55"/>
      <c r="K45" s="55"/>
      <c r="L45" s="18">
        <f t="shared" si="0"/>
        <v>0</v>
      </c>
      <c r="M45" s="11" t="e">
        <f t="shared" si="1"/>
        <v>#DIV/0!</v>
      </c>
    </row>
    <row r="46" spans="1:13" ht="15.75" customHeight="1">
      <c r="A46" s="18">
        <f>'Daftar mahasiswa'!A46</f>
        <v>36</v>
      </c>
      <c r="B46" s="18" t="str">
        <f>'Daftar mahasiswa'!B46</f>
        <v>2411001066</v>
      </c>
      <c r="C46" s="62" t="str">
        <f>'Daftar mahasiswa'!C46</f>
        <v>FAHMI AQILA BAIHAQI</v>
      </c>
      <c r="D46" s="55"/>
      <c r="E46" s="55"/>
      <c r="F46" s="55"/>
      <c r="G46" s="55"/>
      <c r="H46" s="55"/>
      <c r="I46" s="55"/>
      <c r="J46" s="55"/>
      <c r="K46" s="55"/>
      <c r="L46" s="18">
        <f t="shared" si="0"/>
        <v>0</v>
      </c>
      <c r="M46" s="11" t="e">
        <f t="shared" si="1"/>
        <v>#DIV/0!</v>
      </c>
    </row>
    <row r="47" spans="1:13" ht="15.75" customHeight="1">
      <c r="A47" s="18">
        <f>'Daftar mahasiswa'!A47</f>
        <v>37</v>
      </c>
      <c r="B47" s="18" t="str">
        <f>'Daftar mahasiswa'!B47</f>
        <v>2411001072</v>
      </c>
      <c r="C47" s="62" t="str">
        <f>'Daftar mahasiswa'!C47</f>
        <v>MUHAMMAD FIKRIA IZZUDDIN</v>
      </c>
      <c r="D47" s="55"/>
      <c r="E47" s="55"/>
      <c r="F47" s="55"/>
      <c r="G47" s="55"/>
      <c r="H47" s="55"/>
      <c r="I47" s="55"/>
      <c r="J47" s="55"/>
      <c r="K47" s="55"/>
      <c r="L47" s="18">
        <f t="shared" si="0"/>
        <v>0</v>
      </c>
      <c r="M47" s="11" t="e">
        <f t="shared" si="1"/>
        <v>#DIV/0!</v>
      </c>
    </row>
    <row r="48" spans="1:13" ht="15.75" customHeight="1">
      <c r="A48" s="18">
        <f>'Daftar mahasiswa'!A48</f>
        <v>38</v>
      </c>
      <c r="B48" s="18" t="str">
        <f>'Daftar mahasiswa'!B48</f>
        <v>2411001074</v>
      </c>
      <c r="C48" s="62" t="str">
        <f>'Daftar mahasiswa'!C48</f>
        <v>CAHAYA PERMATA DEHANTORO</v>
      </c>
      <c r="D48" s="55"/>
      <c r="E48" s="55"/>
      <c r="F48" s="55"/>
      <c r="G48" s="55"/>
      <c r="H48" s="55"/>
      <c r="I48" s="55"/>
      <c r="J48" s="55"/>
      <c r="K48" s="55"/>
      <c r="L48" s="18">
        <f t="shared" si="0"/>
        <v>0</v>
      </c>
      <c r="M48" s="11" t="e">
        <f t="shared" si="1"/>
        <v>#DIV/0!</v>
      </c>
    </row>
    <row r="49" spans="1:13" ht="15.75" customHeight="1">
      <c r="A49" s="18">
        <f>'Daftar mahasiswa'!A49</f>
        <v>39</v>
      </c>
      <c r="B49" s="18" t="str">
        <f>'Daftar mahasiswa'!B49</f>
        <v>2415001099</v>
      </c>
      <c r="C49" s="62" t="str">
        <f>'Daftar mahasiswa'!C49</f>
        <v>NENG NABILATUL ARSYIYAH</v>
      </c>
      <c r="D49" s="55"/>
      <c r="E49" s="55"/>
      <c r="F49" s="55"/>
      <c r="G49" s="55"/>
      <c r="H49" s="55"/>
      <c r="I49" s="55"/>
      <c r="J49" s="55"/>
      <c r="K49" s="55"/>
      <c r="L49" s="18">
        <f t="shared" si="0"/>
        <v>0</v>
      </c>
      <c r="M49" s="11" t="e">
        <f t="shared" si="1"/>
        <v>#DIV/0!</v>
      </c>
    </row>
    <row r="50" spans="1:13" ht="15.75" customHeight="1">
      <c r="A50" s="18">
        <f>'Daftar mahasiswa'!A50</f>
        <v>40</v>
      </c>
      <c r="B50" s="18" t="str">
        <f>'Daftar mahasiswa'!B50</f>
        <v>2415001100</v>
      </c>
      <c r="C50" s="62" t="str">
        <f>'Daftar mahasiswa'!C50</f>
        <v>RISKI</v>
      </c>
      <c r="D50" s="55"/>
      <c r="E50" s="55"/>
      <c r="F50" s="55"/>
      <c r="G50" s="55"/>
      <c r="H50" s="55"/>
      <c r="I50" s="55"/>
      <c r="J50" s="55"/>
      <c r="K50" s="55"/>
      <c r="L50" s="18">
        <f t="shared" si="0"/>
        <v>0</v>
      </c>
      <c r="M50" s="11" t="e">
        <f t="shared" si="1"/>
        <v>#DIV/0!</v>
      </c>
    </row>
    <row r="51" spans="1:13" ht="15.75" customHeight="1">
      <c r="A51" s="18">
        <f>'Daftar mahasiswa'!A51</f>
        <v>41</v>
      </c>
      <c r="B51" s="18" t="str">
        <f>'Daftar mahasiswa'!B51</f>
        <v>2444001073</v>
      </c>
      <c r="C51" s="62" t="str">
        <f>'Daftar mahasiswa'!C51</f>
        <v>DISNU RESWANDA</v>
      </c>
      <c r="D51" s="55"/>
      <c r="E51" s="55"/>
      <c r="F51" s="55"/>
      <c r="G51" s="55"/>
      <c r="H51" s="55"/>
      <c r="I51" s="55"/>
      <c r="J51" s="55"/>
      <c r="K51" s="55"/>
      <c r="L51" s="18">
        <f t="shared" si="0"/>
        <v>0</v>
      </c>
      <c r="M51" s="11" t="e">
        <f t="shared" si="1"/>
        <v>#DIV/0!</v>
      </c>
    </row>
    <row r="52" spans="1:13" ht="15.75" customHeight="1">
      <c r="A52" s="18">
        <f>'Daftar mahasiswa'!A52</f>
        <v>42</v>
      </c>
      <c r="B52" s="18">
        <f>'Daftar mahasiswa'!B52</f>
        <v>0</v>
      </c>
      <c r="C52" s="62">
        <f>'Daftar mahasiswa'!C52</f>
        <v>0</v>
      </c>
      <c r="D52" s="55"/>
      <c r="E52" s="55"/>
      <c r="F52" s="55"/>
      <c r="G52" s="55"/>
      <c r="H52" s="55"/>
      <c r="I52" s="55"/>
      <c r="J52" s="55"/>
      <c r="K52" s="55"/>
      <c r="L52" s="18">
        <f t="shared" si="0"/>
        <v>0</v>
      </c>
      <c r="M52" s="11" t="e">
        <f t="shared" si="1"/>
        <v>#DIV/0!</v>
      </c>
    </row>
    <row r="53" spans="1:13" ht="15.75" customHeight="1">
      <c r="A53" s="18">
        <f>'Daftar mahasiswa'!A53</f>
        <v>43</v>
      </c>
      <c r="B53" s="18">
        <f>'Daftar mahasiswa'!B53</f>
        <v>0</v>
      </c>
      <c r="C53" s="62">
        <f>'Daftar mahasiswa'!C53</f>
        <v>0</v>
      </c>
      <c r="D53" s="55"/>
      <c r="E53" s="55"/>
      <c r="F53" s="55"/>
      <c r="G53" s="55"/>
      <c r="H53" s="55"/>
      <c r="I53" s="55"/>
      <c r="J53" s="55"/>
      <c r="K53" s="55"/>
      <c r="L53" s="18">
        <f t="shared" si="0"/>
        <v>0</v>
      </c>
      <c r="M53" s="11" t="e">
        <f t="shared" si="1"/>
        <v>#DIV/0!</v>
      </c>
    </row>
    <row r="54" spans="1:13" ht="15.75" customHeight="1">
      <c r="A54" s="18">
        <f>'Daftar mahasiswa'!A54</f>
        <v>44</v>
      </c>
      <c r="B54" s="18">
        <f>'Daftar mahasiswa'!B54</f>
        <v>0</v>
      </c>
      <c r="C54" s="62">
        <f>'Daftar mahasiswa'!C54</f>
        <v>0</v>
      </c>
      <c r="D54" s="55"/>
      <c r="E54" s="55"/>
      <c r="F54" s="55"/>
      <c r="G54" s="55"/>
      <c r="H54" s="55"/>
      <c r="I54" s="55"/>
      <c r="J54" s="55"/>
      <c r="K54" s="55"/>
      <c r="L54" s="18">
        <f t="shared" si="0"/>
        <v>0</v>
      </c>
      <c r="M54" s="11" t="e">
        <f t="shared" si="1"/>
        <v>#DIV/0!</v>
      </c>
    </row>
    <row r="55" spans="1:13" ht="15.75" customHeight="1">
      <c r="A55" s="18">
        <f>'Daftar mahasiswa'!A55</f>
        <v>45</v>
      </c>
      <c r="B55" s="18">
        <f>'Daftar mahasiswa'!B55</f>
        <v>0</v>
      </c>
      <c r="C55" s="62">
        <f>'Daftar mahasiswa'!C55</f>
        <v>0</v>
      </c>
      <c r="D55" s="55"/>
      <c r="E55" s="55"/>
      <c r="F55" s="55"/>
      <c r="G55" s="55"/>
      <c r="H55" s="55"/>
      <c r="I55" s="55"/>
      <c r="J55" s="55"/>
      <c r="K55" s="55"/>
      <c r="L55" s="18">
        <f t="shared" si="0"/>
        <v>0</v>
      </c>
      <c r="M55" s="11" t="e">
        <f t="shared" si="1"/>
        <v>#DIV/0!</v>
      </c>
    </row>
    <row r="56" spans="1:13" ht="15.75" customHeight="1">
      <c r="A56" s="18">
        <f>'Daftar mahasiswa'!A56</f>
        <v>46</v>
      </c>
      <c r="B56" s="18">
        <f>'Daftar mahasiswa'!B56</f>
        <v>0</v>
      </c>
      <c r="C56" s="62">
        <f>'Daftar mahasiswa'!C56</f>
        <v>0</v>
      </c>
      <c r="D56" s="55"/>
      <c r="E56" s="55"/>
      <c r="F56" s="55"/>
      <c r="G56" s="55"/>
      <c r="H56" s="55"/>
      <c r="I56" s="55"/>
      <c r="J56" s="55"/>
      <c r="K56" s="55"/>
      <c r="L56" s="18">
        <f t="shared" si="0"/>
        <v>0</v>
      </c>
      <c r="M56" s="11" t="e">
        <f t="shared" si="1"/>
        <v>#DIV/0!</v>
      </c>
    </row>
    <row r="57" spans="1:13" ht="15.75" customHeight="1">
      <c r="A57" s="18">
        <f>'Daftar mahasiswa'!A57</f>
        <v>47</v>
      </c>
      <c r="B57" s="18">
        <f>'Daftar mahasiswa'!B57</f>
        <v>0</v>
      </c>
      <c r="C57" s="62">
        <f>'Daftar mahasiswa'!C57</f>
        <v>0</v>
      </c>
      <c r="D57" s="55"/>
      <c r="E57" s="55"/>
      <c r="F57" s="55"/>
      <c r="G57" s="55"/>
      <c r="H57" s="55"/>
      <c r="I57" s="55"/>
      <c r="J57" s="55"/>
      <c r="K57" s="55"/>
      <c r="L57" s="18">
        <f t="shared" si="0"/>
        <v>0</v>
      </c>
      <c r="M57" s="11" t="e">
        <f t="shared" si="1"/>
        <v>#DIV/0!</v>
      </c>
    </row>
    <row r="58" spans="1:13" ht="15.75" customHeight="1">
      <c r="A58" s="18">
        <f>'Daftar mahasiswa'!A58</f>
        <v>48</v>
      </c>
      <c r="B58" s="18">
        <f>'Daftar mahasiswa'!B58</f>
        <v>0</v>
      </c>
      <c r="C58" s="62">
        <f>'Daftar mahasiswa'!C58</f>
        <v>0</v>
      </c>
      <c r="D58" s="55"/>
      <c r="E58" s="55"/>
      <c r="F58" s="55"/>
      <c r="G58" s="55"/>
      <c r="H58" s="55"/>
      <c r="I58" s="55"/>
      <c r="J58" s="55"/>
      <c r="K58" s="55"/>
      <c r="L58" s="18">
        <f t="shared" si="0"/>
        <v>0</v>
      </c>
      <c r="M58" s="11" t="e">
        <f t="shared" si="1"/>
        <v>#DIV/0!</v>
      </c>
    </row>
    <row r="59" spans="1:13" ht="15.75" customHeight="1">
      <c r="A59" s="18">
        <f>'Daftar mahasiswa'!A59</f>
        <v>49</v>
      </c>
      <c r="B59" s="18">
        <f>'Daftar mahasiswa'!B59</f>
        <v>0</v>
      </c>
      <c r="C59" s="62">
        <f>'Daftar mahasiswa'!C59</f>
        <v>0</v>
      </c>
      <c r="D59" s="55"/>
      <c r="E59" s="55"/>
      <c r="F59" s="55"/>
      <c r="G59" s="55"/>
      <c r="H59" s="55"/>
      <c r="I59" s="55"/>
      <c r="J59" s="55"/>
      <c r="K59" s="55"/>
      <c r="L59" s="18">
        <f t="shared" si="0"/>
        <v>0</v>
      </c>
      <c r="M59" s="11" t="e">
        <f t="shared" si="1"/>
        <v>#DIV/0!</v>
      </c>
    </row>
    <row r="60" spans="1:13" ht="15.75" customHeight="1">
      <c r="A60" s="18">
        <f>'Daftar mahasiswa'!A60</f>
        <v>0</v>
      </c>
      <c r="B60" s="18">
        <f>'Daftar mahasiswa'!B60</f>
        <v>0</v>
      </c>
      <c r="C60" s="62">
        <f>'Daftar mahasiswa'!C60</f>
        <v>0</v>
      </c>
      <c r="D60" s="55"/>
      <c r="E60" s="55"/>
      <c r="F60" s="55"/>
      <c r="G60" s="55"/>
      <c r="H60" s="55"/>
      <c r="I60" s="55"/>
      <c r="J60" s="55"/>
      <c r="K60" s="55"/>
      <c r="L60" s="18">
        <f t="shared" si="0"/>
        <v>0</v>
      </c>
      <c r="M60" s="11" t="e">
        <f t="shared" si="1"/>
        <v>#DIV/0!</v>
      </c>
    </row>
    <row r="61" spans="1:13" ht="15.75" customHeight="1">
      <c r="A61" s="18">
        <f>'Daftar mahasiswa'!A61</f>
        <v>0</v>
      </c>
      <c r="B61" s="18">
        <f>'Daftar mahasiswa'!B61</f>
        <v>0</v>
      </c>
      <c r="C61" s="62">
        <f>'Daftar mahasiswa'!C61</f>
        <v>0</v>
      </c>
      <c r="D61" s="55"/>
      <c r="E61" s="55"/>
      <c r="F61" s="55"/>
      <c r="G61" s="55"/>
      <c r="H61" s="55"/>
      <c r="I61" s="55"/>
      <c r="J61" s="55"/>
      <c r="K61" s="55"/>
      <c r="L61" s="18">
        <f t="shared" si="0"/>
        <v>0</v>
      </c>
      <c r="M61" s="11" t="e">
        <f t="shared" si="1"/>
        <v>#DIV/0!</v>
      </c>
    </row>
    <row r="62" spans="1:13" ht="15.75" customHeight="1">
      <c r="A62" s="18">
        <f>'Daftar mahasiswa'!A62</f>
        <v>0</v>
      </c>
      <c r="B62" s="18">
        <f>'Daftar mahasiswa'!B62</f>
        <v>0</v>
      </c>
      <c r="C62" s="62">
        <f>'Daftar mahasiswa'!C62</f>
        <v>0</v>
      </c>
      <c r="D62" s="55"/>
      <c r="E62" s="55"/>
      <c r="F62" s="55"/>
      <c r="G62" s="55"/>
      <c r="H62" s="55"/>
      <c r="I62" s="55"/>
      <c r="J62" s="55"/>
      <c r="K62" s="55"/>
      <c r="L62" s="18">
        <f t="shared" si="0"/>
        <v>0</v>
      </c>
      <c r="M62" s="11" t="e">
        <f t="shared" si="1"/>
        <v>#DIV/0!</v>
      </c>
    </row>
    <row r="63" spans="1:13" ht="15.75" customHeight="1">
      <c r="A63" s="18">
        <f>'Daftar mahasiswa'!A63</f>
        <v>0</v>
      </c>
      <c r="B63" s="18">
        <f>'Daftar mahasiswa'!B63</f>
        <v>0</v>
      </c>
      <c r="C63" s="62">
        <f>'Daftar mahasiswa'!C63</f>
        <v>0</v>
      </c>
      <c r="D63" s="55"/>
      <c r="E63" s="55"/>
      <c r="F63" s="55"/>
      <c r="G63" s="55"/>
      <c r="H63" s="55"/>
      <c r="I63" s="55"/>
      <c r="J63" s="55"/>
      <c r="K63" s="55"/>
      <c r="L63" s="18">
        <f t="shared" si="0"/>
        <v>0</v>
      </c>
      <c r="M63" s="11" t="e">
        <f t="shared" si="1"/>
        <v>#DIV/0!</v>
      </c>
    </row>
    <row r="64" spans="1:13" ht="15.75" customHeight="1">
      <c r="A64" s="18">
        <f>'Daftar mahasiswa'!A64</f>
        <v>0</v>
      </c>
      <c r="B64" s="18">
        <f>'Daftar mahasiswa'!B64</f>
        <v>0</v>
      </c>
      <c r="C64" s="62">
        <f>'Daftar mahasiswa'!C64</f>
        <v>0</v>
      </c>
      <c r="D64" s="55"/>
      <c r="E64" s="55"/>
      <c r="F64" s="55"/>
      <c r="G64" s="55"/>
      <c r="H64" s="55"/>
      <c r="I64" s="55"/>
      <c r="J64" s="55"/>
      <c r="K64" s="55"/>
      <c r="L64" s="18">
        <f t="shared" si="0"/>
        <v>0</v>
      </c>
      <c r="M64" s="11" t="e">
        <f t="shared" si="1"/>
        <v>#DIV/0!</v>
      </c>
    </row>
    <row r="65" spans="1:13" ht="15.75" customHeight="1">
      <c r="A65" s="18">
        <f>'Daftar mahasiswa'!A65</f>
        <v>0</v>
      </c>
      <c r="B65" s="18">
        <f>'Daftar mahasiswa'!B65</f>
        <v>0</v>
      </c>
      <c r="C65" s="62">
        <f>'Daftar mahasiswa'!C65</f>
        <v>0</v>
      </c>
      <c r="D65" s="55"/>
      <c r="E65" s="55"/>
      <c r="F65" s="55"/>
      <c r="G65" s="55"/>
      <c r="H65" s="55"/>
      <c r="I65" s="55"/>
      <c r="J65" s="55"/>
      <c r="K65" s="55"/>
      <c r="L65" s="18">
        <f t="shared" si="0"/>
        <v>0</v>
      </c>
      <c r="M65" s="11" t="e">
        <f t="shared" si="1"/>
        <v>#DIV/0!</v>
      </c>
    </row>
    <row r="66" spans="1:13" ht="15.75" customHeight="1">
      <c r="A66" s="18">
        <f>'Daftar mahasiswa'!A66</f>
        <v>0</v>
      </c>
      <c r="B66" s="18">
        <f>'Daftar mahasiswa'!B66</f>
        <v>0</v>
      </c>
      <c r="C66" s="62">
        <f>'Daftar mahasiswa'!C66</f>
        <v>0</v>
      </c>
      <c r="D66" s="55"/>
      <c r="E66" s="55"/>
      <c r="F66" s="55"/>
      <c r="G66" s="55"/>
      <c r="H66" s="55"/>
      <c r="I66" s="55"/>
      <c r="J66" s="55"/>
      <c r="K66" s="55"/>
      <c r="L66" s="18">
        <f t="shared" si="0"/>
        <v>0</v>
      </c>
      <c r="M66" s="11" t="e">
        <f t="shared" si="1"/>
        <v>#DIV/0!</v>
      </c>
    </row>
    <row r="67" spans="1:13" ht="15.75" customHeight="1">
      <c r="A67" s="18">
        <f>'Daftar mahasiswa'!A67</f>
        <v>0</v>
      </c>
      <c r="B67" s="18">
        <f>'Daftar mahasiswa'!B67</f>
        <v>0</v>
      </c>
      <c r="C67" s="62">
        <f>'Daftar mahasiswa'!C67</f>
        <v>0</v>
      </c>
      <c r="D67" s="55"/>
      <c r="E67" s="55"/>
      <c r="F67" s="55"/>
      <c r="G67" s="55"/>
      <c r="H67" s="55"/>
      <c r="I67" s="55"/>
      <c r="J67" s="55"/>
      <c r="K67" s="55"/>
      <c r="L67" s="18">
        <f t="shared" si="0"/>
        <v>0</v>
      </c>
      <c r="M67" s="11" t="e">
        <f t="shared" si="1"/>
        <v>#DIV/0!</v>
      </c>
    </row>
    <row r="68" spans="1:13" ht="15.75" customHeight="1">
      <c r="A68" s="18">
        <f>'Daftar mahasiswa'!A68</f>
        <v>0</v>
      </c>
      <c r="B68" s="18">
        <f>'Daftar mahasiswa'!B68</f>
        <v>0</v>
      </c>
      <c r="C68" s="62">
        <f>'Daftar mahasiswa'!C68</f>
        <v>0</v>
      </c>
      <c r="D68" s="55"/>
      <c r="E68" s="55"/>
      <c r="F68" s="55"/>
      <c r="G68" s="55"/>
      <c r="H68" s="55"/>
      <c r="I68" s="55"/>
      <c r="J68" s="55"/>
      <c r="K68" s="55"/>
      <c r="L68" s="18">
        <f t="shared" si="0"/>
        <v>0</v>
      </c>
      <c r="M68" s="11" t="e">
        <f t="shared" si="1"/>
        <v>#DIV/0!</v>
      </c>
    </row>
    <row r="69" spans="1:13" ht="15.75" customHeight="1">
      <c r="A69" s="18">
        <f>'Daftar mahasiswa'!A69</f>
        <v>0</v>
      </c>
      <c r="B69" s="18">
        <f>'Daftar mahasiswa'!B69</f>
        <v>0</v>
      </c>
      <c r="C69" s="62">
        <f>'Daftar mahasiswa'!C69</f>
        <v>0</v>
      </c>
      <c r="D69" s="55"/>
      <c r="E69" s="55"/>
      <c r="F69" s="55"/>
      <c r="G69" s="55"/>
      <c r="H69" s="55"/>
      <c r="I69" s="55"/>
      <c r="J69" s="55"/>
      <c r="K69" s="55"/>
      <c r="L69" s="18">
        <f t="shared" si="0"/>
        <v>0</v>
      </c>
      <c r="M69" s="11" t="e">
        <f t="shared" si="1"/>
        <v>#DIV/0!</v>
      </c>
    </row>
    <row r="70" spans="1:13" ht="15.75" customHeight="1">
      <c r="A70" s="18">
        <f>'Daftar mahasiswa'!A70</f>
        <v>0</v>
      </c>
      <c r="B70" s="18">
        <f>'Daftar mahasiswa'!B70</f>
        <v>0</v>
      </c>
      <c r="C70" s="62">
        <f>'Daftar mahasiswa'!C70</f>
        <v>0</v>
      </c>
      <c r="D70" s="55"/>
      <c r="E70" s="55"/>
      <c r="F70" s="55"/>
      <c r="G70" s="55"/>
      <c r="H70" s="55"/>
      <c r="I70" s="55"/>
      <c r="J70" s="55"/>
      <c r="K70" s="55"/>
      <c r="L70" s="18">
        <f t="shared" si="0"/>
        <v>0</v>
      </c>
      <c r="M70" s="11" t="e">
        <f t="shared" si="1"/>
        <v>#DIV/0!</v>
      </c>
    </row>
    <row r="71" spans="1:13" ht="15.75" customHeight="1">
      <c r="A71" s="18">
        <f>'Daftar mahasiswa'!A71</f>
        <v>0</v>
      </c>
      <c r="B71" s="18">
        <f>'Daftar mahasiswa'!B71</f>
        <v>0</v>
      </c>
      <c r="C71" s="62">
        <f>'Daftar mahasiswa'!C71</f>
        <v>0</v>
      </c>
      <c r="D71" s="55"/>
      <c r="E71" s="55"/>
      <c r="F71" s="55"/>
      <c r="G71" s="55"/>
      <c r="H71" s="55"/>
      <c r="I71" s="55"/>
      <c r="J71" s="55"/>
      <c r="K71" s="55"/>
      <c r="L71" s="18">
        <f t="shared" si="0"/>
        <v>0</v>
      </c>
      <c r="M71" s="11" t="e">
        <f t="shared" si="1"/>
        <v>#DIV/0!</v>
      </c>
    </row>
    <row r="72" spans="1:13" ht="15.75" customHeight="1">
      <c r="A72" s="18">
        <f>'Daftar mahasiswa'!A72</f>
        <v>0</v>
      </c>
      <c r="B72" s="18">
        <f>'Daftar mahasiswa'!B72</f>
        <v>0</v>
      </c>
      <c r="C72" s="62">
        <f>'Daftar mahasiswa'!C72</f>
        <v>0</v>
      </c>
      <c r="D72" s="55"/>
      <c r="E72" s="55"/>
      <c r="F72" s="55"/>
      <c r="G72" s="55"/>
      <c r="H72" s="55"/>
      <c r="I72" s="55"/>
      <c r="J72" s="55"/>
      <c r="K72" s="55"/>
      <c r="L72" s="18">
        <f t="shared" si="0"/>
        <v>0</v>
      </c>
      <c r="M72" s="11" t="e">
        <f t="shared" si="1"/>
        <v>#DIV/0!</v>
      </c>
    </row>
    <row r="73" spans="1:13" ht="15.75" customHeight="1">
      <c r="A73" s="18">
        <f>'Daftar mahasiswa'!A73</f>
        <v>0</v>
      </c>
      <c r="B73" s="18">
        <f>'Daftar mahasiswa'!B73</f>
        <v>0</v>
      </c>
      <c r="C73" s="62">
        <f>'Daftar mahasiswa'!C73</f>
        <v>0</v>
      </c>
      <c r="D73" s="55"/>
      <c r="E73" s="55"/>
      <c r="F73" s="55"/>
      <c r="G73" s="55"/>
      <c r="H73" s="55"/>
      <c r="I73" s="55"/>
      <c r="J73" s="55"/>
      <c r="K73" s="55"/>
      <c r="L73" s="18">
        <f t="shared" si="0"/>
        <v>0</v>
      </c>
      <c r="M73" s="11" t="e">
        <f t="shared" si="1"/>
        <v>#DIV/0!</v>
      </c>
    </row>
    <row r="74" spans="1:13" ht="15.75" customHeight="1">
      <c r="A74" s="18">
        <f>'Daftar mahasiswa'!A74</f>
        <v>0</v>
      </c>
      <c r="B74" s="18">
        <f>'Daftar mahasiswa'!B74</f>
        <v>0</v>
      </c>
      <c r="C74" s="62">
        <f>'Daftar mahasiswa'!C74</f>
        <v>0</v>
      </c>
      <c r="D74" s="55"/>
      <c r="E74" s="55"/>
      <c r="F74" s="55"/>
      <c r="G74" s="55"/>
      <c r="H74" s="55"/>
      <c r="I74" s="55"/>
      <c r="J74" s="55"/>
      <c r="K74" s="55"/>
      <c r="L74" s="18">
        <f t="shared" si="0"/>
        <v>0</v>
      </c>
      <c r="M74" s="11" t="e">
        <f t="shared" si="1"/>
        <v>#DIV/0!</v>
      </c>
    </row>
    <row r="75" spans="1:13" ht="15.75" customHeight="1">
      <c r="A75" s="18">
        <f>'Daftar mahasiswa'!A75</f>
        <v>0</v>
      </c>
      <c r="B75" s="18">
        <f>'Daftar mahasiswa'!B75</f>
        <v>0</v>
      </c>
      <c r="C75" s="62">
        <f>'Daftar mahasiswa'!C75</f>
        <v>0</v>
      </c>
      <c r="D75" s="55"/>
      <c r="E75" s="55"/>
      <c r="F75" s="55"/>
      <c r="G75" s="55"/>
      <c r="H75" s="55"/>
      <c r="I75" s="55"/>
      <c r="J75" s="55"/>
      <c r="K75" s="55"/>
      <c r="L75" s="18">
        <f t="shared" si="0"/>
        <v>0</v>
      </c>
      <c r="M75" s="11" t="e">
        <f t="shared" si="1"/>
        <v>#DIV/0!</v>
      </c>
    </row>
    <row r="76" spans="1:13" ht="15.75" customHeight="1">
      <c r="A76" s="18">
        <f>'Daftar mahasiswa'!A76</f>
        <v>0</v>
      </c>
      <c r="B76" s="18">
        <f>'Daftar mahasiswa'!B76</f>
        <v>0</v>
      </c>
      <c r="C76" s="62">
        <f>'Daftar mahasiswa'!C76</f>
        <v>0</v>
      </c>
      <c r="D76" s="55"/>
      <c r="E76" s="55"/>
      <c r="F76" s="55"/>
      <c r="G76" s="55"/>
      <c r="H76" s="55"/>
      <c r="I76" s="55"/>
      <c r="J76" s="55"/>
      <c r="K76" s="55"/>
      <c r="L76" s="18">
        <f t="shared" si="0"/>
        <v>0</v>
      </c>
      <c r="M76" s="11" t="e">
        <f t="shared" si="1"/>
        <v>#DIV/0!</v>
      </c>
    </row>
    <row r="77" spans="1:13" ht="15.75" customHeight="1">
      <c r="A77" s="18">
        <f>'Daftar mahasiswa'!A77</f>
        <v>0</v>
      </c>
      <c r="B77" s="18">
        <f>'Daftar mahasiswa'!B77</f>
        <v>0</v>
      </c>
      <c r="C77" s="62">
        <f>'Daftar mahasiswa'!C77</f>
        <v>0</v>
      </c>
      <c r="D77" s="55"/>
      <c r="E77" s="55"/>
      <c r="F77" s="55"/>
      <c r="G77" s="55"/>
      <c r="H77" s="55"/>
      <c r="I77" s="55"/>
      <c r="J77" s="55"/>
      <c r="K77" s="55"/>
      <c r="L77" s="18">
        <f t="shared" si="0"/>
        <v>0</v>
      </c>
      <c r="M77" s="11" t="e">
        <f t="shared" si="1"/>
        <v>#DIV/0!</v>
      </c>
    </row>
    <row r="78" spans="1:13" ht="15.75" customHeight="1">
      <c r="A78" s="18">
        <f>'Daftar mahasiswa'!A78</f>
        <v>0</v>
      </c>
      <c r="B78" s="18">
        <f>'Daftar mahasiswa'!B78</f>
        <v>0</v>
      </c>
      <c r="C78" s="62">
        <f>'Daftar mahasiswa'!C78</f>
        <v>0</v>
      </c>
      <c r="D78" s="55"/>
      <c r="E78" s="55"/>
      <c r="F78" s="55"/>
      <c r="G78" s="55"/>
      <c r="H78" s="55"/>
      <c r="I78" s="55"/>
      <c r="J78" s="55"/>
      <c r="K78" s="55"/>
      <c r="L78" s="18">
        <f t="shared" si="0"/>
        <v>0</v>
      </c>
      <c r="M78" s="11" t="e">
        <f t="shared" si="1"/>
        <v>#DIV/0!</v>
      </c>
    </row>
    <row r="79" spans="1:13" ht="15.75" customHeight="1">
      <c r="A79" s="18">
        <f>'Daftar mahasiswa'!A79</f>
        <v>0</v>
      </c>
      <c r="B79" s="18">
        <f>'Daftar mahasiswa'!B79</f>
        <v>0</v>
      </c>
      <c r="C79" s="62">
        <f>'Daftar mahasiswa'!C79</f>
        <v>0</v>
      </c>
      <c r="D79" s="55"/>
      <c r="E79" s="55"/>
      <c r="F79" s="55"/>
      <c r="G79" s="55"/>
      <c r="H79" s="55"/>
      <c r="I79" s="55"/>
      <c r="J79" s="55"/>
      <c r="K79" s="55"/>
      <c r="L79" s="18">
        <f t="shared" si="0"/>
        <v>0</v>
      </c>
      <c r="M79" s="11" t="e">
        <f t="shared" si="1"/>
        <v>#DIV/0!</v>
      </c>
    </row>
    <row r="80" spans="1:13" ht="15.75" customHeight="1">
      <c r="A80" s="18">
        <f>'Daftar mahasiswa'!A80</f>
        <v>0</v>
      </c>
      <c r="B80" s="18">
        <f>'Daftar mahasiswa'!B80</f>
        <v>0</v>
      </c>
      <c r="C80" s="62">
        <f>'Daftar mahasiswa'!C80</f>
        <v>0</v>
      </c>
      <c r="D80" s="55"/>
      <c r="E80" s="55"/>
      <c r="F80" s="55"/>
      <c r="G80" s="55"/>
      <c r="H80" s="55"/>
      <c r="I80" s="55"/>
      <c r="J80" s="55"/>
      <c r="K80" s="55"/>
      <c r="L80" s="18">
        <f t="shared" si="0"/>
        <v>0</v>
      </c>
      <c r="M80" s="11" t="e">
        <f t="shared" si="1"/>
        <v>#DIV/0!</v>
      </c>
    </row>
    <row r="81" spans="1:13" ht="15.75" customHeight="1">
      <c r="A81" s="18">
        <f>'Daftar mahasiswa'!A81</f>
        <v>0</v>
      </c>
      <c r="B81" s="18">
        <f>'Daftar mahasiswa'!B81</f>
        <v>0</v>
      </c>
      <c r="C81" s="62">
        <f>'Daftar mahasiswa'!C81</f>
        <v>0</v>
      </c>
      <c r="D81" s="55"/>
      <c r="E81" s="55"/>
      <c r="F81" s="55"/>
      <c r="G81" s="55"/>
      <c r="H81" s="55"/>
      <c r="I81" s="55"/>
      <c r="J81" s="55"/>
      <c r="K81" s="55"/>
      <c r="L81" s="18">
        <f t="shared" si="0"/>
        <v>0</v>
      </c>
      <c r="M81" s="11" t="e">
        <f t="shared" si="1"/>
        <v>#DIV/0!</v>
      </c>
    </row>
    <row r="82" spans="1:13" ht="15.75" customHeight="1">
      <c r="A82" s="18">
        <f>'Daftar mahasiswa'!A82</f>
        <v>0</v>
      </c>
      <c r="B82" s="18">
        <f>'Daftar mahasiswa'!B82</f>
        <v>0</v>
      </c>
      <c r="C82" s="62">
        <f>'Daftar mahasiswa'!C82</f>
        <v>0</v>
      </c>
      <c r="D82" s="55"/>
      <c r="E82" s="55"/>
      <c r="F82" s="55"/>
      <c r="G82" s="55"/>
      <c r="H82" s="55"/>
      <c r="I82" s="55"/>
      <c r="J82" s="55"/>
      <c r="K82" s="55"/>
      <c r="L82" s="18">
        <f t="shared" si="0"/>
        <v>0</v>
      </c>
      <c r="M82" s="11" t="e">
        <f t="shared" si="1"/>
        <v>#DIV/0!</v>
      </c>
    </row>
    <row r="83" spans="1:13" ht="15.75" customHeight="1">
      <c r="A83" s="18">
        <f>'Daftar mahasiswa'!A83</f>
        <v>0</v>
      </c>
      <c r="B83" s="18">
        <f>'Daftar mahasiswa'!B83</f>
        <v>0</v>
      </c>
      <c r="C83" s="62">
        <f>'Daftar mahasiswa'!C83</f>
        <v>0</v>
      </c>
      <c r="D83" s="55"/>
      <c r="E83" s="55"/>
      <c r="F83" s="55"/>
      <c r="G83" s="55"/>
      <c r="H83" s="55"/>
      <c r="I83" s="55"/>
      <c r="J83" s="55"/>
      <c r="K83" s="55"/>
      <c r="L83" s="18">
        <f t="shared" si="0"/>
        <v>0</v>
      </c>
      <c r="M83" s="11" t="e">
        <f t="shared" si="1"/>
        <v>#DIV/0!</v>
      </c>
    </row>
    <row r="84" spans="1:13" ht="15.75" customHeight="1">
      <c r="A84" s="18">
        <f>'Daftar mahasiswa'!A84</f>
        <v>0</v>
      </c>
      <c r="B84" s="18">
        <f>'Daftar mahasiswa'!B84</f>
        <v>0</v>
      </c>
      <c r="C84" s="62">
        <f>'Daftar mahasiswa'!C84</f>
        <v>0</v>
      </c>
      <c r="D84" s="55"/>
      <c r="E84" s="55"/>
      <c r="F84" s="55"/>
      <c r="G84" s="55"/>
      <c r="H84" s="55"/>
      <c r="I84" s="55"/>
      <c r="J84" s="55"/>
      <c r="K84" s="55"/>
      <c r="L84" s="18">
        <f t="shared" si="0"/>
        <v>0</v>
      </c>
      <c r="M84" s="11" t="e">
        <f t="shared" si="1"/>
        <v>#DIV/0!</v>
      </c>
    </row>
    <row r="85" spans="1:13" ht="15.75" customHeight="1">
      <c r="A85" s="18">
        <f>'Daftar mahasiswa'!A85</f>
        <v>0</v>
      </c>
      <c r="B85" s="18">
        <f>'Daftar mahasiswa'!B85</f>
        <v>0</v>
      </c>
      <c r="C85" s="62">
        <f>'Daftar mahasiswa'!C85</f>
        <v>0</v>
      </c>
      <c r="D85" s="55"/>
      <c r="E85" s="55"/>
      <c r="F85" s="55"/>
      <c r="G85" s="55"/>
      <c r="H85" s="55"/>
      <c r="I85" s="55"/>
      <c r="J85" s="55"/>
      <c r="K85" s="55"/>
      <c r="L85" s="18">
        <f t="shared" si="0"/>
        <v>0</v>
      </c>
      <c r="M85" s="11" t="e">
        <f t="shared" si="1"/>
        <v>#DIV/0!</v>
      </c>
    </row>
    <row r="86" spans="1:13" ht="15.75" customHeight="1">
      <c r="A86" s="18">
        <f>'Daftar mahasiswa'!A86</f>
        <v>0</v>
      </c>
      <c r="B86" s="18">
        <f>'Daftar mahasiswa'!B86</f>
        <v>0</v>
      </c>
      <c r="C86" s="62">
        <f>'Daftar mahasiswa'!C86</f>
        <v>0</v>
      </c>
      <c r="D86" s="55"/>
      <c r="E86" s="55"/>
      <c r="F86" s="55"/>
      <c r="G86" s="55"/>
      <c r="H86" s="55"/>
      <c r="I86" s="55"/>
      <c r="J86" s="55"/>
      <c r="K86" s="55"/>
      <c r="L86" s="18">
        <f t="shared" ref="L86:L99" si="2">(D86*$D$8+E86*$E$8+F86*$F$8+G86*$G$8+H86*$H$8+I86*$I$8+J86*$J$8+K86*$K$8)/100</f>
        <v>0</v>
      </c>
      <c r="M86" s="11" t="e">
        <f t="shared" ref="M86:M99" si="3">L86/$L$8*100</f>
        <v>#DIV/0!</v>
      </c>
    </row>
    <row r="87" spans="1:13" ht="15.75" customHeight="1">
      <c r="A87" s="18">
        <f>'Daftar mahasiswa'!A87</f>
        <v>0</v>
      </c>
      <c r="B87" s="18">
        <f>'Daftar mahasiswa'!B87</f>
        <v>0</v>
      </c>
      <c r="C87" s="62">
        <f>'Daftar mahasiswa'!C87</f>
        <v>0</v>
      </c>
      <c r="D87" s="55"/>
      <c r="E87" s="55"/>
      <c r="F87" s="55"/>
      <c r="G87" s="55"/>
      <c r="H87" s="55"/>
      <c r="I87" s="55"/>
      <c r="J87" s="55"/>
      <c r="K87" s="55"/>
      <c r="L87" s="18">
        <f t="shared" si="2"/>
        <v>0</v>
      </c>
      <c r="M87" s="11" t="e">
        <f t="shared" si="3"/>
        <v>#DIV/0!</v>
      </c>
    </row>
    <row r="88" spans="1:13" ht="15.75" customHeight="1">
      <c r="A88" s="18">
        <f>'Daftar mahasiswa'!A88</f>
        <v>0</v>
      </c>
      <c r="B88" s="18">
        <f>'Daftar mahasiswa'!B88</f>
        <v>0</v>
      </c>
      <c r="C88" s="62">
        <f>'Daftar mahasiswa'!C88</f>
        <v>0</v>
      </c>
      <c r="D88" s="55"/>
      <c r="E88" s="55"/>
      <c r="F88" s="55"/>
      <c r="G88" s="55"/>
      <c r="H88" s="55"/>
      <c r="I88" s="55"/>
      <c r="J88" s="55"/>
      <c r="K88" s="55"/>
      <c r="L88" s="18">
        <f t="shared" si="2"/>
        <v>0</v>
      </c>
      <c r="M88" s="11" t="e">
        <f t="shared" si="3"/>
        <v>#DIV/0!</v>
      </c>
    </row>
    <row r="89" spans="1:13" ht="15.75" customHeight="1">
      <c r="A89" s="18">
        <f>'Daftar mahasiswa'!A89</f>
        <v>0</v>
      </c>
      <c r="B89" s="18">
        <f>'Daftar mahasiswa'!B89</f>
        <v>0</v>
      </c>
      <c r="C89" s="62">
        <f>'Daftar mahasiswa'!C89</f>
        <v>0</v>
      </c>
      <c r="D89" s="55"/>
      <c r="E89" s="55"/>
      <c r="F89" s="55"/>
      <c r="G89" s="55"/>
      <c r="H89" s="55"/>
      <c r="I89" s="55"/>
      <c r="J89" s="55"/>
      <c r="K89" s="55"/>
      <c r="L89" s="18">
        <f t="shared" si="2"/>
        <v>0</v>
      </c>
      <c r="M89" s="11" t="e">
        <f t="shared" si="3"/>
        <v>#DIV/0!</v>
      </c>
    </row>
    <row r="90" spans="1:13" ht="15.75" customHeight="1">
      <c r="A90" s="18">
        <f>'Daftar mahasiswa'!A90</f>
        <v>0</v>
      </c>
      <c r="B90" s="18">
        <f>'Daftar mahasiswa'!B90</f>
        <v>0</v>
      </c>
      <c r="C90" s="62">
        <f>'Daftar mahasiswa'!C90</f>
        <v>0</v>
      </c>
      <c r="D90" s="55"/>
      <c r="E90" s="55"/>
      <c r="F90" s="55"/>
      <c r="G90" s="55"/>
      <c r="H90" s="55"/>
      <c r="I90" s="55"/>
      <c r="J90" s="55"/>
      <c r="K90" s="55"/>
      <c r="L90" s="18">
        <f t="shared" si="2"/>
        <v>0</v>
      </c>
      <c r="M90" s="11" t="e">
        <f t="shared" si="3"/>
        <v>#DIV/0!</v>
      </c>
    </row>
    <row r="91" spans="1:13" ht="15.75" customHeight="1">
      <c r="A91" s="18">
        <f>'Daftar mahasiswa'!A91</f>
        <v>0</v>
      </c>
      <c r="B91" s="18">
        <f>'Daftar mahasiswa'!B91</f>
        <v>0</v>
      </c>
      <c r="C91" s="62">
        <f>'Daftar mahasiswa'!C91</f>
        <v>0</v>
      </c>
      <c r="D91" s="55"/>
      <c r="E91" s="55"/>
      <c r="F91" s="55"/>
      <c r="G91" s="55"/>
      <c r="H91" s="55"/>
      <c r="I91" s="55"/>
      <c r="J91" s="55"/>
      <c r="K91" s="55"/>
      <c r="L91" s="18">
        <f t="shared" si="2"/>
        <v>0</v>
      </c>
      <c r="M91" s="11" t="e">
        <f t="shared" si="3"/>
        <v>#DIV/0!</v>
      </c>
    </row>
    <row r="92" spans="1:13" ht="15.75" customHeight="1">
      <c r="A92" s="18">
        <f>'Daftar mahasiswa'!A92</f>
        <v>0</v>
      </c>
      <c r="B92" s="18">
        <f>'Daftar mahasiswa'!B92</f>
        <v>0</v>
      </c>
      <c r="C92" s="62">
        <f>'Daftar mahasiswa'!C92</f>
        <v>0</v>
      </c>
      <c r="D92" s="55"/>
      <c r="E92" s="55"/>
      <c r="F92" s="55"/>
      <c r="G92" s="55"/>
      <c r="H92" s="55"/>
      <c r="I92" s="55"/>
      <c r="J92" s="55"/>
      <c r="K92" s="55"/>
      <c r="L92" s="18">
        <f t="shared" si="2"/>
        <v>0</v>
      </c>
      <c r="M92" s="11" t="e">
        <f t="shared" si="3"/>
        <v>#DIV/0!</v>
      </c>
    </row>
    <row r="93" spans="1:13" ht="15.75" customHeight="1">
      <c r="A93" s="18">
        <f>'Daftar mahasiswa'!A93</f>
        <v>0</v>
      </c>
      <c r="B93" s="18">
        <f>'Daftar mahasiswa'!B93</f>
        <v>0</v>
      </c>
      <c r="C93" s="62">
        <f>'Daftar mahasiswa'!C93</f>
        <v>0</v>
      </c>
      <c r="D93" s="55"/>
      <c r="E93" s="55"/>
      <c r="F93" s="55"/>
      <c r="G93" s="55"/>
      <c r="H93" s="55"/>
      <c r="I93" s="55"/>
      <c r="J93" s="55"/>
      <c r="K93" s="55"/>
      <c r="L93" s="18">
        <f t="shared" si="2"/>
        <v>0</v>
      </c>
      <c r="M93" s="11" t="e">
        <f t="shared" si="3"/>
        <v>#DIV/0!</v>
      </c>
    </row>
    <row r="94" spans="1:13" ht="15.75" customHeight="1">
      <c r="A94" s="18">
        <f>'Daftar mahasiswa'!A94</f>
        <v>0</v>
      </c>
      <c r="B94" s="18">
        <f>'Daftar mahasiswa'!B94</f>
        <v>0</v>
      </c>
      <c r="C94" s="62">
        <f>'Daftar mahasiswa'!C94</f>
        <v>0</v>
      </c>
      <c r="D94" s="55"/>
      <c r="E94" s="55"/>
      <c r="F94" s="55"/>
      <c r="G94" s="55"/>
      <c r="H94" s="55"/>
      <c r="I94" s="55"/>
      <c r="J94" s="55"/>
      <c r="K94" s="55"/>
      <c r="L94" s="18">
        <f t="shared" si="2"/>
        <v>0</v>
      </c>
      <c r="M94" s="11" t="e">
        <f t="shared" si="3"/>
        <v>#DIV/0!</v>
      </c>
    </row>
    <row r="95" spans="1:13" ht="15.75" customHeight="1">
      <c r="A95" s="18">
        <f>'Daftar mahasiswa'!A95</f>
        <v>0</v>
      </c>
      <c r="B95" s="18">
        <f>'Daftar mahasiswa'!B95</f>
        <v>0</v>
      </c>
      <c r="C95" s="62">
        <f>'Daftar mahasiswa'!C95</f>
        <v>0</v>
      </c>
      <c r="D95" s="55"/>
      <c r="E95" s="55"/>
      <c r="F95" s="55"/>
      <c r="G95" s="55"/>
      <c r="H95" s="55"/>
      <c r="I95" s="55"/>
      <c r="J95" s="55"/>
      <c r="K95" s="55"/>
      <c r="L95" s="18">
        <f t="shared" si="2"/>
        <v>0</v>
      </c>
      <c r="M95" s="11" t="e">
        <f t="shared" si="3"/>
        <v>#DIV/0!</v>
      </c>
    </row>
    <row r="96" spans="1:13" ht="15.75" customHeight="1">
      <c r="A96" s="18">
        <f>'Daftar mahasiswa'!A96</f>
        <v>0</v>
      </c>
      <c r="B96" s="18">
        <f>'Daftar mahasiswa'!B96</f>
        <v>0</v>
      </c>
      <c r="C96" s="62">
        <f>'Daftar mahasiswa'!C96</f>
        <v>0</v>
      </c>
      <c r="D96" s="55"/>
      <c r="E96" s="55"/>
      <c r="F96" s="55"/>
      <c r="G96" s="55"/>
      <c r="H96" s="55"/>
      <c r="I96" s="55"/>
      <c r="J96" s="55"/>
      <c r="K96" s="55"/>
      <c r="L96" s="18">
        <f t="shared" si="2"/>
        <v>0</v>
      </c>
      <c r="M96" s="11" t="e">
        <f t="shared" si="3"/>
        <v>#DIV/0!</v>
      </c>
    </row>
    <row r="97" spans="1:13" ht="15.75" customHeight="1">
      <c r="A97" s="18">
        <f>'Daftar mahasiswa'!A97</f>
        <v>0</v>
      </c>
      <c r="B97" s="18">
        <f>'Daftar mahasiswa'!B97</f>
        <v>0</v>
      </c>
      <c r="C97" s="62">
        <f>'Daftar mahasiswa'!C97</f>
        <v>0</v>
      </c>
      <c r="D97" s="55"/>
      <c r="E97" s="55"/>
      <c r="F97" s="55"/>
      <c r="G97" s="55"/>
      <c r="H97" s="55"/>
      <c r="I97" s="55"/>
      <c r="J97" s="55"/>
      <c r="K97" s="55"/>
      <c r="L97" s="18">
        <f t="shared" si="2"/>
        <v>0</v>
      </c>
      <c r="M97" s="11" t="e">
        <f t="shared" si="3"/>
        <v>#DIV/0!</v>
      </c>
    </row>
    <row r="98" spans="1:13" ht="15.75" customHeight="1">
      <c r="A98" s="18">
        <f>'Daftar mahasiswa'!A98</f>
        <v>0</v>
      </c>
      <c r="B98" s="18">
        <f>'Daftar mahasiswa'!B98</f>
        <v>0</v>
      </c>
      <c r="C98" s="62">
        <f>'Daftar mahasiswa'!C98</f>
        <v>0</v>
      </c>
      <c r="D98" s="55"/>
      <c r="E98" s="55"/>
      <c r="F98" s="55"/>
      <c r="G98" s="55"/>
      <c r="H98" s="55"/>
      <c r="I98" s="55"/>
      <c r="J98" s="55"/>
      <c r="K98" s="55"/>
      <c r="L98" s="18">
        <f t="shared" si="2"/>
        <v>0</v>
      </c>
      <c r="M98" s="11" t="e">
        <f t="shared" si="3"/>
        <v>#DIV/0!</v>
      </c>
    </row>
    <row r="99" spans="1:13" ht="15.75" customHeight="1">
      <c r="A99" s="18">
        <f>'Daftar mahasiswa'!A99</f>
        <v>0</v>
      </c>
      <c r="B99" s="18">
        <f>'Daftar mahasiswa'!B99</f>
        <v>0</v>
      </c>
      <c r="C99" s="62">
        <f>'Daftar mahasiswa'!C99</f>
        <v>0</v>
      </c>
      <c r="D99" s="55"/>
      <c r="E99" s="55"/>
      <c r="F99" s="55"/>
      <c r="G99" s="55"/>
      <c r="H99" s="55"/>
      <c r="I99" s="55"/>
      <c r="J99" s="55"/>
      <c r="K99" s="55"/>
      <c r="L99" s="18">
        <f t="shared" si="2"/>
        <v>0</v>
      </c>
      <c r="M99" s="11" t="e">
        <f t="shared" si="3"/>
        <v>#DIV/0!</v>
      </c>
    </row>
    <row r="100" spans="1:13" ht="15.75" customHeight="1"/>
    <row r="101" spans="1:13" ht="15.75" customHeight="1"/>
    <row r="102" spans="1:13" ht="15.75" customHeight="1"/>
    <row r="103" spans="1:13" ht="15.75" customHeight="1"/>
    <row r="104" spans="1:13" ht="15.75" customHeight="1"/>
    <row r="105" spans="1:13" ht="15.75" customHeight="1"/>
    <row r="106" spans="1:13" ht="15.75" customHeight="1"/>
    <row r="107" spans="1:13" ht="15.75" customHeight="1"/>
    <row r="108" spans="1:13" ht="15.75" customHeight="1"/>
    <row r="109" spans="1:13" ht="15.75" customHeight="1"/>
    <row r="110" spans="1:13" ht="15.75" customHeight="1"/>
    <row r="111" spans="1:13" ht="15.75" customHeight="1"/>
    <row r="112" spans="1:1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9:B9"/>
    <mergeCell ref="D10:K10"/>
    <mergeCell ref="A1:B1"/>
    <mergeCell ref="C1:M1"/>
    <mergeCell ref="A2:B2"/>
    <mergeCell ref="C2:M2"/>
    <mergeCell ref="D4:K4"/>
  </mergeCells>
  <pageMargins left="0.75" right="0.75" top="1" bottom="1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Daftar CPL</vt:lpstr>
      <vt:lpstr>Daftar mahasiswa</vt:lpstr>
      <vt:lpstr>CPL1</vt:lpstr>
      <vt:lpstr>CPL2</vt:lpstr>
      <vt:lpstr>CPL3</vt:lpstr>
      <vt:lpstr>CPL4</vt:lpstr>
      <vt:lpstr>CPL5</vt:lpstr>
      <vt:lpstr>CPL6</vt:lpstr>
      <vt:lpstr>CPL7</vt:lpstr>
      <vt:lpstr>CPL8</vt:lpstr>
      <vt:lpstr>CPL9</vt:lpstr>
      <vt:lpstr>CPL10</vt:lpstr>
      <vt:lpstr>Analisis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</dc:creator>
  <cp:lastModifiedBy>BU TRIWATI</cp:lastModifiedBy>
  <dcterms:created xsi:type="dcterms:W3CDTF">2021-10-05T05:57:00Z</dcterms:created>
  <dcterms:modified xsi:type="dcterms:W3CDTF">2025-08-05T12:21:22Z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EC43BFE2C29C4504B657A072577783BB</vt:lpwstr>
  </property>
  <property fmtid="{D5CDD505-2E9C-101B-9397-08002B2CF9AE}" pid="3" name="KSOProductBuildVer">
    <vt:lpwstr>1033-11.2.0.10463</vt:lpwstr>
  </property>
</Properties>
</file>